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ÑO 2019\CS 2019\CD CAP CS PRODEP 2019\DOCS PAGINA UNIVERSIDADES\8- DIRECTORIO\"/>
    </mc:Choice>
  </mc:AlternateContent>
  <bookViews>
    <workbookView xWindow="0" yWindow="0" windowWidth="28800" windowHeight="12300"/>
  </bookViews>
  <sheets>
    <sheet name="DIRECTORIO PRODEP" sheetId="3" r:id="rId1"/>
    <sheet name="PRODEP_CED (2)" sheetId="5" state="hidden" r:id="rId2"/>
  </sheets>
  <definedNames>
    <definedName name="_xlnm._FilterDatabase" localSheetId="0" hidden="1">'DIRECTORIO PRODEP'!$C$1:$L$94</definedName>
    <definedName name="_xlnm._FilterDatabase" localSheetId="1" hidden="1">'PRODEP_CED (2)'!$D$1:$AG$95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7" i="5" l="1"/>
  <c r="E97" i="5" a="1"/>
  <c r="E97" i="5" s="1"/>
  <c r="D97" i="5" a="1"/>
  <c r="D97" i="5" s="1"/>
  <c r="B97" i="5" a="1"/>
  <c r="B97" i="5" s="1"/>
  <c r="AV94" i="5"/>
  <c r="AR94" i="5"/>
  <c r="AQ94" i="5"/>
  <c r="AP94" i="5"/>
  <c r="AO94" i="5"/>
  <c r="AN94" i="5"/>
  <c r="AS94" i="5" s="1"/>
  <c r="AT94" i="5" s="1"/>
  <c r="K94" i="5"/>
  <c r="A94" i="5"/>
  <c r="AV93" i="5"/>
  <c r="AR93" i="5"/>
  <c r="AQ93" i="5"/>
  <c r="AP93" i="5"/>
  <c r="AO93" i="5"/>
  <c r="AN93" i="5"/>
  <c r="K93" i="5"/>
  <c r="A93" i="5"/>
  <c r="AV92" i="5"/>
  <c r="AR92" i="5"/>
  <c r="AQ92" i="5"/>
  <c r="AP92" i="5"/>
  <c r="AO92" i="5"/>
  <c r="AN92" i="5"/>
  <c r="AS92" i="5" s="1"/>
  <c r="AT92" i="5" s="1"/>
  <c r="K92" i="5"/>
  <c r="A92" i="5"/>
  <c r="AV91" i="5"/>
  <c r="AR91" i="5"/>
  <c r="AQ91" i="5"/>
  <c r="AP91" i="5"/>
  <c r="AO91" i="5"/>
  <c r="AN91" i="5"/>
  <c r="AS91" i="5" s="1"/>
  <c r="AT91" i="5" s="1"/>
  <c r="K91" i="5"/>
  <c r="A91" i="5"/>
  <c r="AV90" i="5"/>
  <c r="AR90" i="5"/>
  <c r="AQ90" i="5"/>
  <c r="AP90" i="5"/>
  <c r="AO90" i="5"/>
  <c r="AN90" i="5"/>
  <c r="AS90" i="5" s="1"/>
  <c r="AT90" i="5" s="1"/>
  <c r="K90" i="5"/>
  <c r="A90" i="5"/>
  <c r="AV89" i="5"/>
  <c r="AT89" i="5"/>
  <c r="AR89" i="5"/>
  <c r="AQ89" i="5"/>
  <c r="AP89" i="5"/>
  <c r="AO89" i="5"/>
  <c r="AN89" i="5"/>
  <c r="AS89" i="5" s="1"/>
  <c r="K89" i="5"/>
  <c r="A89" i="5"/>
  <c r="AV88" i="5"/>
  <c r="AR88" i="5"/>
  <c r="AQ88" i="5"/>
  <c r="AP88" i="5"/>
  <c r="AO88" i="5"/>
  <c r="AN88" i="5"/>
  <c r="AS88" i="5" s="1"/>
  <c r="AT88" i="5" s="1"/>
  <c r="K88" i="5"/>
  <c r="A88" i="5"/>
  <c r="AV87" i="5"/>
  <c r="AR87" i="5"/>
  <c r="AQ87" i="5"/>
  <c r="AP87" i="5"/>
  <c r="AO87" i="5"/>
  <c r="AN87" i="5"/>
  <c r="K87" i="5"/>
  <c r="A87" i="5"/>
  <c r="AV86" i="5"/>
  <c r="AR86" i="5"/>
  <c r="AQ86" i="5"/>
  <c r="AP86" i="5"/>
  <c r="AO86" i="5"/>
  <c r="AN86" i="5"/>
  <c r="AS86" i="5" s="1"/>
  <c r="AT86" i="5" s="1"/>
  <c r="K86" i="5"/>
  <c r="A86" i="5"/>
  <c r="AV85" i="5"/>
  <c r="AR85" i="5"/>
  <c r="AQ85" i="5"/>
  <c r="AP85" i="5"/>
  <c r="AO85" i="5"/>
  <c r="AN85" i="5"/>
  <c r="K85" i="5"/>
  <c r="A85" i="5"/>
  <c r="AV84" i="5"/>
  <c r="AR84" i="5"/>
  <c r="AQ84" i="5"/>
  <c r="AP84" i="5"/>
  <c r="AO84" i="5"/>
  <c r="AN84" i="5"/>
  <c r="AS84" i="5" s="1"/>
  <c r="AT84" i="5" s="1"/>
  <c r="K84" i="5"/>
  <c r="A84" i="5"/>
  <c r="AV83" i="5"/>
  <c r="AR83" i="5"/>
  <c r="AQ83" i="5"/>
  <c r="AP83" i="5"/>
  <c r="AO83" i="5"/>
  <c r="AN83" i="5"/>
  <c r="AS83" i="5" s="1"/>
  <c r="AT83" i="5" s="1"/>
  <c r="K83" i="5"/>
  <c r="A83" i="5"/>
  <c r="AV82" i="5"/>
  <c r="AR82" i="5"/>
  <c r="AQ82" i="5"/>
  <c r="AP82" i="5"/>
  <c r="AO82" i="5"/>
  <c r="AN82" i="5"/>
  <c r="K82" i="5"/>
  <c r="A82" i="5"/>
  <c r="AV81" i="5"/>
  <c r="AT81" i="5"/>
  <c r="AR81" i="5"/>
  <c r="AQ81" i="5"/>
  <c r="AP81" i="5"/>
  <c r="AO81" i="5"/>
  <c r="AN81" i="5"/>
  <c r="AS81" i="5" s="1"/>
  <c r="K81" i="5"/>
  <c r="A81" i="5"/>
  <c r="AV80" i="5"/>
  <c r="AR80" i="5"/>
  <c r="AQ80" i="5"/>
  <c r="AP80" i="5"/>
  <c r="AO80" i="5"/>
  <c r="AN80" i="5"/>
  <c r="AS80" i="5" s="1"/>
  <c r="AT80" i="5" s="1"/>
  <c r="K80" i="5"/>
  <c r="A80" i="5"/>
  <c r="AV79" i="5"/>
  <c r="AR79" i="5"/>
  <c r="AQ79" i="5"/>
  <c r="AP79" i="5"/>
  <c r="AO79" i="5"/>
  <c r="AN79" i="5"/>
  <c r="K79" i="5"/>
  <c r="A79" i="5"/>
  <c r="AV78" i="5"/>
  <c r="AR78" i="5"/>
  <c r="AQ78" i="5"/>
  <c r="AP78" i="5"/>
  <c r="AO78" i="5"/>
  <c r="AN78" i="5"/>
  <c r="AS78" i="5" s="1"/>
  <c r="AT78" i="5" s="1"/>
  <c r="K78" i="5"/>
  <c r="A78" i="5"/>
  <c r="AV77" i="5"/>
  <c r="AR77" i="5"/>
  <c r="AQ77" i="5"/>
  <c r="AP77" i="5"/>
  <c r="AO77" i="5"/>
  <c r="AN77" i="5"/>
  <c r="K77" i="5"/>
  <c r="A77" i="5"/>
  <c r="AV76" i="5"/>
  <c r="AR76" i="5"/>
  <c r="AQ76" i="5"/>
  <c r="AP76" i="5"/>
  <c r="AO76" i="5"/>
  <c r="AN76" i="5"/>
  <c r="AS76" i="5" s="1"/>
  <c r="AT76" i="5" s="1"/>
  <c r="K76" i="5"/>
  <c r="A76" i="5"/>
  <c r="AV75" i="5"/>
  <c r="AR75" i="5"/>
  <c r="AQ75" i="5"/>
  <c r="AP75" i="5"/>
  <c r="AO75" i="5"/>
  <c r="AN75" i="5"/>
  <c r="AS75" i="5" s="1"/>
  <c r="AT75" i="5" s="1"/>
  <c r="K75" i="5"/>
  <c r="A75" i="5"/>
  <c r="AV74" i="5"/>
  <c r="AR74" i="5"/>
  <c r="AQ74" i="5"/>
  <c r="AP74" i="5"/>
  <c r="AO74" i="5"/>
  <c r="AN74" i="5"/>
  <c r="AS74" i="5" s="1"/>
  <c r="AT74" i="5" s="1"/>
  <c r="K74" i="5"/>
  <c r="A74" i="5"/>
  <c r="AV73" i="5"/>
  <c r="AT73" i="5"/>
  <c r="AR73" i="5"/>
  <c r="AQ73" i="5"/>
  <c r="AP73" i="5"/>
  <c r="AO73" i="5"/>
  <c r="AN73" i="5"/>
  <c r="AS73" i="5" s="1"/>
  <c r="K73" i="5"/>
  <c r="A73" i="5"/>
  <c r="AV72" i="5"/>
  <c r="AR72" i="5"/>
  <c r="AQ72" i="5"/>
  <c r="AP72" i="5"/>
  <c r="AO72" i="5"/>
  <c r="AN72" i="5"/>
  <c r="AS72" i="5" s="1"/>
  <c r="AT72" i="5" s="1"/>
  <c r="K72" i="5"/>
  <c r="A72" i="5"/>
  <c r="AV71" i="5"/>
  <c r="AR71" i="5"/>
  <c r="AQ71" i="5"/>
  <c r="AP71" i="5"/>
  <c r="AO71" i="5"/>
  <c r="AN71" i="5"/>
  <c r="K71" i="5"/>
  <c r="A71" i="5"/>
  <c r="AV70" i="5"/>
  <c r="AR70" i="5"/>
  <c r="AQ70" i="5"/>
  <c r="AP70" i="5"/>
  <c r="AO70" i="5"/>
  <c r="AN70" i="5"/>
  <c r="AS70" i="5" s="1"/>
  <c r="AT70" i="5" s="1"/>
  <c r="K70" i="5"/>
  <c r="A70" i="5"/>
  <c r="AV69" i="5"/>
  <c r="AR69" i="5"/>
  <c r="AQ69" i="5"/>
  <c r="AP69" i="5"/>
  <c r="AO69" i="5"/>
  <c r="AN69" i="5"/>
  <c r="K69" i="5"/>
  <c r="A69" i="5"/>
  <c r="AV68" i="5"/>
  <c r="AR68" i="5"/>
  <c r="AQ68" i="5"/>
  <c r="AP68" i="5"/>
  <c r="AO68" i="5"/>
  <c r="AN68" i="5"/>
  <c r="AS68" i="5" s="1"/>
  <c r="AT68" i="5" s="1"/>
  <c r="K68" i="5"/>
  <c r="A68" i="5"/>
  <c r="AV67" i="5"/>
  <c r="AR67" i="5"/>
  <c r="AQ67" i="5"/>
  <c r="AP67" i="5"/>
  <c r="AO67" i="5"/>
  <c r="AN67" i="5"/>
  <c r="AS67" i="5" s="1"/>
  <c r="AT67" i="5" s="1"/>
  <c r="K67" i="5"/>
  <c r="A67" i="5"/>
  <c r="AV66" i="5"/>
  <c r="AR66" i="5"/>
  <c r="AQ66" i="5"/>
  <c r="AP66" i="5"/>
  <c r="AO66" i="5"/>
  <c r="AN66" i="5"/>
  <c r="AS66" i="5" s="1"/>
  <c r="AT66" i="5" s="1"/>
  <c r="K66" i="5"/>
  <c r="A66" i="5"/>
  <c r="AV65" i="5"/>
  <c r="AT65" i="5"/>
  <c r="AR65" i="5"/>
  <c r="AQ65" i="5"/>
  <c r="AP65" i="5"/>
  <c r="AO65" i="5"/>
  <c r="AN65" i="5"/>
  <c r="AS65" i="5" s="1"/>
  <c r="K65" i="5"/>
  <c r="A65" i="5"/>
  <c r="AV64" i="5"/>
  <c r="AR64" i="5"/>
  <c r="AQ64" i="5"/>
  <c r="AP64" i="5"/>
  <c r="AO64" i="5"/>
  <c r="AN64" i="5"/>
  <c r="AS64" i="5" s="1"/>
  <c r="AT64" i="5" s="1"/>
  <c r="K64" i="5"/>
  <c r="A64" i="5"/>
  <c r="AV63" i="5"/>
  <c r="AR63" i="5"/>
  <c r="AQ63" i="5"/>
  <c r="AP63" i="5"/>
  <c r="AO63" i="5"/>
  <c r="AN63" i="5"/>
  <c r="K63" i="5"/>
  <c r="A63" i="5"/>
  <c r="AV62" i="5"/>
  <c r="AR62" i="5"/>
  <c r="AQ62" i="5"/>
  <c r="AP62" i="5"/>
  <c r="AO62" i="5"/>
  <c r="AN62" i="5"/>
  <c r="AS62" i="5" s="1"/>
  <c r="AT62" i="5" s="1"/>
  <c r="K62" i="5"/>
  <c r="A62" i="5"/>
  <c r="AV61" i="5"/>
  <c r="AR61" i="5"/>
  <c r="AQ61" i="5"/>
  <c r="AP61" i="5"/>
  <c r="AO61" i="5"/>
  <c r="AN61" i="5"/>
  <c r="K61" i="5"/>
  <c r="A61" i="5"/>
  <c r="AV60" i="5"/>
  <c r="AR60" i="5"/>
  <c r="AQ60" i="5"/>
  <c r="AP60" i="5"/>
  <c r="AO60" i="5"/>
  <c r="AN60" i="5"/>
  <c r="AS60" i="5" s="1"/>
  <c r="AT60" i="5" s="1"/>
  <c r="K60" i="5"/>
  <c r="A60" i="5"/>
  <c r="AV59" i="5"/>
  <c r="AR59" i="5"/>
  <c r="AQ59" i="5"/>
  <c r="AP59" i="5"/>
  <c r="AO59" i="5"/>
  <c r="AN59" i="5"/>
  <c r="AS59" i="5" s="1"/>
  <c r="AT59" i="5" s="1"/>
  <c r="K59" i="5"/>
  <c r="A59" i="5"/>
  <c r="AV58" i="5"/>
  <c r="AR58" i="5"/>
  <c r="AQ58" i="5"/>
  <c r="AP58" i="5"/>
  <c r="AO58" i="5"/>
  <c r="AN58" i="5"/>
  <c r="AS58" i="5" s="1"/>
  <c r="AT58" i="5" s="1"/>
  <c r="K58" i="5"/>
  <c r="A58" i="5"/>
  <c r="AV57" i="5"/>
  <c r="AR57" i="5"/>
  <c r="AQ57" i="5"/>
  <c r="AP57" i="5"/>
  <c r="AO57" i="5"/>
  <c r="AN57" i="5"/>
  <c r="K57" i="5"/>
  <c r="A57" i="5"/>
  <c r="AV56" i="5"/>
  <c r="AR56" i="5"/>
  <c r="AQ56" i="5"/>
  <c r="AP56" i="5"/>
  <c r="AO56" i="5"/>
  <c r="AN56" i="5"/>
  <c r="AS56" i="5" s="1"/>
  <c r="AT56" i="5" s="1"/>
  <c r="K56" i="5"/>
  <c r="A56" i="5"/>
  <c r="AV55" i="5"/>
  <c r="AR55" i="5"/>
  <c r="AQ55" i="5"/>
  <c r="AP55" i="5"/>
  <c r="AO55" i="5"/>
  <c r="AN55" i="5"/>
  <c r="K55" i="5"/>
  <c r="A55" i="5"/>
  <c r="AV54" i="5"/>
  <c r="AR54" i="5"/>
  <c r="AQ54" i="5"/>
  <c r="AP54" i="5"/>
  <c r="AO54" i="5"/>
  <c r="AN54" i="5"/>
  <c r="AS54" i="5" s="1"/>
  <c r="AT54" i="5" s="1"/>
  <c r="K54" i="5"/>
  <c r="A54" i="5"/>
  <c r="AV53" i="5"/>
  <c r="AR53" i="5"/>
  <c r="AQ53" i="5"/>
  <c r="AP53" i="5"/>
  <c r="AO53" i="5"/>
  <c r="AN53" i="5"/>
  <c r="AS53" i="5" s="1"/>
  <c r="AT53" i="5" s="1"/>
  <c r="K53" i="5"/>
  <c r="A53" i="5"/>
  <c r="AV52" i="5"/>
  <c r="AR52" i="5"/>
  <c r="AQ52" i="5"/>
  <c r="AP52" i="5"/>
  <c r="AO52" i="5"/>
  <c r="AN52" i="5"/>
  <c r="AS52" i="5" s="1"/>
  <c r="AT52" i="5" s="1"/>
  <c r="K52" i="5"/>
  <c r="A52" i="5"/>
  <c r="AV51" i="5"/>
  <c r="AR51" i="5"/>
  <c r="AQ51" i="5"/>
  <c r="AP51" i="5"/>
  <c r="AO51" i="5"/>
  <c r="AN51" i="5"/>
  <c r="AS51" i="5" s="1"/>
  <c r="AT51" i="5" s="1"/>
  <c r="K51" i="5"/>
  <c r="A51" i="5"/>
  <c r="AV50" i="5"/>
  <c r="AR50" i="5"/>
  <c r="AQ50" i="5"/>
  <c r="AP50" i="5"/>
  <c r="AO50" i="5"/>
  <c r="AN50" i="5"/>
  <c r="AS50" i="5" s="1"/>
  <c r="AT50" i="5" s="1"/>
  <c r="K50" i="5"/>
  <c r="A50" i="5"/>
  <c r="AV49" i="5"/>
  <c r="AR49" i="5"/>
  <c r="AQ49" i="5"/>
  <c r="AP49" i="5"/>
  <c r="AO49" i="5"/>
  <c r="AN49" i="5"/>
  <c r="K49" i="5"/>
  <c r="A49" i="5"/>
  <c r="AV48" i="5"/>
  <c r="AR48" i="5"/>
  <c r="AQ48" i="5"/>
  <c r="AP48" i="5"/>
  <c r="AO48" i="5"/>
  <c r="AN48" i="5"/>
  <c r="AS48" i="5" s="1"/>
  <c r="AT48" i="5" s="1"/>
  <c r="K48" i="5"/>
  <c r="A48" i="5"/>
  <c r="AV47" i="5"/>
  <c r="AR47" i="5"/>
  <c r="AQ47" i="5"/>
  <c r="AP47" i="5"/>
  <c r="AO47" i="5"/>
  <c r="AN47" i="5"/>
  <c r="K47" i="5"/>
  <c r="A47" i="5"/>
  <c r="AV46" i="5"/>
  <c r="AR46" i="5"/>
  <c r="AQ46" i="5"/>
  <c r="AP46" i="5"/>
  <c r="AO46" i="5"/>
  <c r="AN46" i="5"/>
  <c r="AS46" i="5" s="1"/>
  <c r="AT46" i="5" s="1"/>
  <c r="K46" i="5"/>
  <c r="A46" i="5"/>
  <c r="AV45" i="5"/>
  <c r="AR45" i="5"/>
  <c r="AQ45" i="5"/>
  <c r="AP45" i="5"/>
  <c r="AO45" i="5"/>
  <c r="AN45" i="5"/>
  <c r="AS45" i="5" s="1"/>
  <c r="AT45" i="5" s="1"/>
  <c r="K45" i="5"/>
  <c r="A45" i="5"/>
  <c r="AV44" i="5"/>
  <c r="AR44" i="5"/>
  <c r="AQ44" i="5"/>
  <c r="AP44" i="5"/>
  <c r="AO44" i="5"/>
  <c r="AN44" i="5"/>
  <c r="AS44" i="5" s="1"/>
  <c r="AT44" i="5" s="1"/>
  <c r="K44" i="5"/>
  <c r="A44" i="5"/>
  <c r="AV43" i="5"/>
  <c r="AR43" i="5"/>
  <c r="AQ43" i="5"/>
  <c r="AP43" i="5"/>
  <c r="AO43" i="5"/>
  <c r="AN43" i="5"/>
  <c r="AS43" i="5" s="1"/>
  <c r="AT43" i="5" s="1"/>
  <c r="K43" i="5"/>
  <c r="A43" i="5"/>
  <c r="AV42" i="5"/>
  <c r="AR42" i="5"/>
  <c r="AQ42" i="5"/>
  <c r="AP42" i="5"/>
  <c r="AO42" i="5"/>
  <c r="AN42" i="5"/>
  <c r="AS42" i="5" s="1"/>
  <c r="AT42" i="5" s="1"/>
  <c r="K42" i="5"/>
  <c r="A42" i="5"/>
  <c r="AV41" i="5"/>
  <c r="AR41" i="5"/>
  <c r="AQ41" i="5"/>
  <c r="AP41" i="5"/>
  <c r="AO41" i="5"/>
  <c r="AN41" i="5"/>
  <c r="K41" i="5"/>
  <c r="A41" i="5"/>
  <c r="AV40" i="5"/>
  <c r="AR40" i="5"/>
  <c r="AQ40" i="5"/>
  <c r="AP40" i="5"/>
  <c r="AO40" i="5"/>
  <c r="AN40" i="5"/>
  <c r="AS40" i="5" s="1"/>
  <c r="AT40" i="5" s="1"/>
  <c r="K40" i="5"/>
  <c r="A40" i="5"/>
  <c r="AV39" i="5"/>
  <c r="AR39" i="5"/>
  <c r="AQ39" i="5"/>
  <c r="AP39" i="5"/>
  <c r="AO39" i="5"/>
  <c r="AN39" i="5"/>
  <c r="K39" i="5"/>
  <c r="A39" i="5"/>
  <c r="AV38" i="5"/>
  <c r="AR38" i="5"/>
  <c r="AQ38" i="5"/>
  <c r="AP38" i="5"/>
  <c r="AO38" i="5"/>
  <c r="AN38" i="5"/>
  <c r="AS38" i="5" s="1"/>
  <c r="AT38" i="5" s="1"/>
  <c r="K38" i="5"/>
  <c r="A38" i="5"/>
  <c r="AV37" i="5"/>
  <c r="AR37" i="5"/>
  <c r="AQ37" i="5"/>
  <c r="AP37" i="5"/>
  <c r="AO37" i="5"/>
  <c r="AN37" i="5"/>
  <c r="AS37" i="5" s="1"/>
  <c r="AT37" i="5" s="1"/>
  <c r="K37" i="5"/>
  <c r="A37" i="5"/>
  <c r="AV36" i="5"/>
  <c r="AR36" i="5"/>
  <c r="AQ36" i="5"/>
  <c r="AP36" i="5"/>
  <c r="AO36" i="5"/>
  <c r="AN36" i="5"/>
  <c r="AS36" i="5" s="1"/>
  <c r="AT36" i="5" s="1"/>
  <c r="K36" i="5"/>
  <c r="A36" i="5"/>
  <c r="AV35" i="5"/>
  <c r="AR35" i="5"/>
  <c r="AQ35" i="5"/>
  <c r="AP35" i="5"/>
  <c r="AO35" i="5"/>
  <c r="AN35" i="5"/>
  <c r="AS35" i="5" s="1"/>
  <c r="AT35" i="5" s="1"/>
  <c r="K35" i="5"/>
  <c r="A35" i="5"/>
  <c r="AV34" i="5"/>
  <c r="AR34" i="5"/>
  <c r="AQ34" i="5"/>
  <c r="AP34" i="5"/>
  <c r="AO34" i="5"/>
  <c r="AN34" i="5"/>
  <c r="K34" i="5"/>
  <c r="A34" i="5"/>
  <c r="AV33" i="5"/>
  <c r="AR33" i="5"/>
  <c r="AQ33" i="5"/>
  <c r="AP33" i="5"/>
  <c r="AO33" i="5"/>
  <c r="AN33" i="5"/>
  <c r="K33" i="5"/>
  <c r="A33" i="5"/>
  <c r="AV32" i="5"/>
  <c r="AR32" i="5"/>
  <c r="AQ32" i="5"/>
  <c r="AP32" i="5"/>
  <c r="AO32" i="5"/>
  <c r="AN32" i="5"/>
  <c r="AS32" i="5" s="1"/>
  <c r="AT32" i="5" s="1"/>
  <c r="K32" i="5"/>
  <c r="A32" i="5"/>
  <c r="AV31" i="5"/>
  <c r="AR31" i="5"/>
  <c r="AQ31" i="5"/>
  <c r="AP31" i="5"/>
  <c r="AO31" i="5"/>
  <c r="AN31" i="5"/>
  <c r="K31" i="5"/>
  <c r="A31" i="5"/>
  <c r="AV30" i="5"/>
  <c r="AR30" i="5"/>
  <c r="AQ30" i="5"/>
  <c r="AP30" i="5"/>
  <c r="AO30" i="5"/>
  <c r="AN30" i="5"/>
  <c r="AS30" i="5" s="1"/>
  <c r="AT30" i="5" s="1"/>
  <c r="K30" i="5"/>
  <c r="A30" i="5"/>
  <c r="AV29" i="5"/>
  <c r="AR29" i="5"/>
  <c r="AQ29" i="5"/>
  <c r="AP29" i="5"/>
  <c r="AO29" i="5"/>
  <c r="AN29" i="5"/>
  <c r="AS29" i="5" s="1"/>
  <c r="AT29" i="5" s="1"/>
  <c r="K29" i="5"/>
  <c r="A29" i="5"/>
  <c r="AV28" i="5"/>
  <c r="AR28" i="5"/>
  <c r="AQ28" i="5"/>
  <c r="AP28" i="5"/>
  <c r="AO28" i="5"/>
  <c r="AN28" i="5"/>
  <c r="AS28" i="5" s="1"/>
  <c r="AT28" i="5" s="1"/>
  <c r="K28" i="5"/>
  <c r="A28" i="5"/>
  <c r="AV27" i="5"/>
  <c r="AR27" i="5"/>
  <c r="AQ27" i="5"/>
  <c r="AP27" i="5"/>
  <c r="AO27" i="5"/>
  <c r="AN27" i="5"/>
  <c r="AS27" i="5" s="1"/>
  <c r="AT27" i="5" s="1"/>
  <c r="K27" i="5"/>
  <c r="A27" i="5"/>
  <c r="AV26" i="5"/>
  <c r="AR26" i="5"/>
  <c r="AQ26" i="5"/>
  <c r="AP26" i="5"/>
  <c r="AO26" i="5"/>
  <c r="AN26" i="5"/>
  <c r="AS26" i="5" s="1"/>
  <c r="AT26" i="5" s="1"/>
  <c r="K26" i="5"/>
  <c r="A26" i="5"/>
  <c r="AV25" i="5"/>
  <c r="AR25" i="5"/>
  <c r="AQ25" i="5"/>
  <c r="AP25" i="5"/>
  <c r="AO25" i="5"/>
  <c r="AN25" i="5"/>
  <c r="K25" i="5"/>
  <c r="A25" i="5"/>
  <c r="AV24" i="5"/>
  <c r="AR24" i="5"/>
  <c r="AQ24" i="5"/>
  <c r="AP24" i="5"/>
  <c r="AO24" i="5"/>
  <c r="AN24" i="5"/>
  <c r="AS24" i="5" s="1"/>
  <c r="AT24" i="5" s="1"/>
  <c r="K24" i="5"/>
  <c r="A24" i="5"/>
  <c r="AV23" i="5"/>
  <c r="AR23" i="5"/>
  <c r="AQ23" i="5"/>
  <c r="AP23" i="5"/>
  <c r="AO23" i="5"/>
  <c r="AN23" i="5"/>
  <c r="K23" i="5"/>
  <c r="A23" i="5"/>
  <c r="AV22" i="5"/>
  <c r="AR22" i="5"/>
  <c r="AQ22" i="5"/>
  <c r="AP22" i="5"/>
  <c r="AO22" i="5"/>
  <c r="AN22" i="5"/>
  <c r="K22" i="5"/>
  <c r="A22" i="5"/>
  <c r="AV21" i="5"/>
  <c r="AR21" i="5"/>
  <c r="AQ21" i="5"/>
  <c r="AP21" i="5"/>
  <c r="AO21" i="5"/>
  <c r="AN21" i="5"/>
  <c r="AS21" i="5" s="1"/>
  <c r="AT21" i="5" s="1"/>
  <c r="K21" i="5"/>
  <c r="A21" i="5"/>
  <c r="AV20" i="5"/>
  <c r="AR20" i="5"/>
  <c r="AQ20" i="5"/>
  <c r="AP20" i="5"/>
  <c r="AO20" i="5"/>
  <c r="AN20" i="5"/>
  <c r="AS20" i="5" s="1"/>
  <c r="AT20" i="5" s="1"/>
  <c r="K20" i="5"/>
  <c r="A20" i="5"/>
  <c r="AV19" i="5"/>
  <c r="AR19" i="5"/>
  <c r="AQ19" i="5"/>
  <c r="AP19" i="5"/>
  <c r="AO19" i="5"/>
  <c r="AN19" i="5"/>
  <c r="K19" i="5"/>
  <c r="A19" i="5"/>
  <c r="AV18" i="5"/>
  <c r="AR18" i="5"/>
  <c r="AQ18" i="5"/>
  <c r="AP18" i="5"/>
  <c r="AO18" i="5"/>
  <c r="AN18" i="5"/>
  <c r="K18" i="5"/>
  <c r="A18" i="5"/>
  <c r="AV17" i="5"/>
  <c r="AR17" i="5"/>
  <c r="AQ17" i="5"/>
  <c r="AP17" i="5"/>
  <c r="AO17" i="5"/>
  <c r="AN17" i="5"/>
  <c r="K17" i="5"/>
  <c r="A17" i="5"/>
  <c r="AV16" i="5"/>
  <c r="AR16" i="5"/>
  <c r="AQ16" i="5"/>
  <c r="AP16" i="5"/>
  <c r="AO16" i="5"/>
  <c r="AN16" i="5"/>
  <c r="K16" i="5"/>
  <c r="A16" i="5"/>
  <c r="AV15" i="5"/>
  <c r="AR15" i="5"/>
  <c r="AQ15" i="5"/>
  <c r="AP15" i="5"/>
  <c r="AO15" i="5"/>
  <c r="AN15" i="5"/>
  <c r="AS15" i="5" s="1"/>
  <c r="AT15" i="5" s="1"/>
  <c r="K15" i="5"/>
  <c r="A15" i="5"/>
  <c r="AV14" i="5"/>
  <c r="AR14" i="5"/>
  <c r="AQ14" i="5"/>
  <c r="AP14" i="5"/>
  <c r="AO14" i="5"/>
  <c r="AN14" i="5"/>
  <c r="K14" i="5"/>
  <c r="A14" i="5"/>
  <c r="AV13" i="5"/>
  <c r="AR13" i="5"/>
  <c r="AQ13" i="5"/>
  <c r="AP13" i="5"/>
  <c r="AO13" i="5"/>
  <c r="AN13" i="5"/>
  <c r="K13" i="5"/>
  <c r="A13" i="5"/>
  <c r="AV12" i="5"/>
  <c r="AR12" i="5"/>
  <c r="AQ12" i="5"/>
  <c r="AP12" i="5"/>
  <c r="AO12" i="5"/>
  <c r="AN12" i="5"/>
  <c r="K12" i="5"/>
  <c r="A12" i="5"/>
  <c r="AV11" i="5"/>
  <c r="AR11" i="5"/>
  <c r="AQ11" i="5"/>
  <c r="AP11" i="5"/>
  <c r="AO11" i="5"/>
  <c r="AN11" i="5"/>
  <c r="AS11" i="5" s="1"/>
  <c r="AT11" i="5" s="1"/>
  <c r="K11" i="5"/>
  <c r="A11" i="5"/>
  <c r="AV10" i="5"/>
  <c r="AR10" i="5"/>
  <c r="AQ10" i="5"/>
  <c r="AP10" i="5"/>
  <c r="AO10" i="5"/>
  <c r="AN10" i="5"/>
  <c r="K10" i="5"/>
  <c r="A10" i="5"/>
  <c r="AV9" i="5"/>
  <c r="AR9" i="5"/>
  <c r="AQ9" i="5"/>
  <c r="AP9" i="5"/>
  <c r="AO9" i="5"/>
  <c r="AN9" i="5"/>
  <c r="K9" i="5"/>
  <c r="A9" i="5"/>
  <c r="AV8" i="5"/>
  <c r="AR8" i="5"/>
  <c r="AQ8" i="5"/>
  <c r="AP8" i="5"/>
  <c r="AO8" i="5"/>
  <c r="AN8" i="5"/>
  <c r="AS8" i="5" s="1"/>
  <c r="AT8" i="5" s="1"/>
  <c r="K8" i="5"/>
  <c r="A8" i="5"/>
  <c r="AV7" i="5"/>
  <c r="AR7" i="5"/>
  <c r="AQ7" i="5"/>
  <c r="AP7" i="5"/>
  <c r="AO7" i="5"/>
  <c r="AN7" i="5"/>
  <c r="AS7" i="5" s="1"/>
  <c r="AT7" i="5" s="1"/>
  <c r="K7" i="5"/>
  <c r="A7" i="5"/>
  <c r="AV6" i="5"/>
  <c r="AR6" i="5"/>
  <c r="AQ6" i="5"/>
  <c r="AP6" i="5"/>
  <c r="AO6" i="5"/>
  <c r="AN6" i="5"/>
  <c r="K6" i="5"/>
  <c r="A6" i="5"/>
  <c r="AV5" i="5"/>
  <c r="AR5" i="5"/>
  <c r="AQ5" i="5"/>
  <c r="AP5" i="5"/>
  <c r="AO5" i="5"/>
  <c r="AN5" i="5"/>
  <c r="K5" i="5"/>
  <c r="A5" i="5"/>
  <c r="AV4" i="5"/>
  <c r="AR4" i="5"/>
  <c r="AQ4" i="5"/>
  <c r="AP4" i="5"/>
  <c r="AO4" i="5"/>
  <c r="AN4" i="5"/>
  <c r="AS4" i="5" s="1"/>
  <c r="AT4" i="5" s="1"/>
  <c r="K4" i="5"/>
  <c r="A4" i="5"/>
  <c r="AV3" i="5"/>
  <c r="AR3" i="5"/>
  <c r="AQ3" i="5"/>
  <c r="AP3" i="5"/>
  <c r="AO3" i="5"/>
  <c r="AN3" i="5"/>
  <c r="AS3" i="5" s="1"/>
  <c r="AT3" i="5" s="1"/>
  <c r="K3" i="5"/>
  <c r="A3" i="5"/>
  <c r="AV2" i="5"/>
  <c r="AR2" i="5"/>
  <c r="AQ2" i="5"/>
  <c r="AP2" i="5"/>
  <c r="AO2" i="5"/>
  <c r="AN2" i="5"/>
  <c r="K2" i="5"/>
  <c r="A2" i="5"/>
  <c r="AS19" i="5" l="1"/>
  <c r="AT19" i="5" s="1"/>
  <c r="AS34" i="5"/>
  <c r="AT34" i="5" s="1"/>
  <c r="AS61" i="5"/>
  <c r="AT61" i="5" s="1"/>
  <c r="AS69" i="5"/>
  <c r="AT69" i="5" s="1"/>
  <c r="AS77" i="5"/>
  <c r="AT77" i="5" s="1"/>
  <c r="AS85" i="5"/>
  <c r="AT85" i="5" s="1"/>
  <c r="AS93" i="5"/>
  <c r="AT93" i="5" s="1"/>
  <c r="AS82" i="5"/>
  <c r="AT82" i="5" s="1"/>
  <c r="AS23" i="5"/>
  <c r="AT23" i="5" s="1"/>
  <c r="AS31" i="5"/>
  <c r="AT31" i="5" s="1"/>
  <c r="AS39" i="5"/>
  <c r="AT39" i="5" s="1"/>
  <c r="AS47" i="5"/>
  <c r="AT47" i="5" s="1"/>
  <c r="AS55" i="5"/>
  <c r="AT55" i="5" s="1"/>
  <c r="AS63" i="5"/>
  <c r="AT63" i="5" s="1"/>
  <c r="AS71" i="5"/>
  <c r="AT71" i="5" s="1"/>
  <c r="AS79" i="5"/>
  <c r="AT79" i="5" s="1"/>
  <c r="AS87" i="5"/>
  <c r="AT87" i="5" s="1"/>
  <c r="AS12" i="5"/>
  <c r="AT12" i="5" s="1"/>
  <c r="AS16" i="5"/>
  <c r="AT16" i="5" s="1"/>
  <c r="AS5" i="5"/>
  <c r="AT5" i="5" s="1"/>
  <c r="AS9" i="5"/>
  <c r="AT9" i="5" s="1"/>
  <c r="AS13" i="5"/>
  <c r="AT13" i="5" s="1"/>
  <c r="AS17" i="5"/>
  <c r="AT17" i="5" s="1"/>
  <c r="AS22" i="5"/>
  <c r="AT22" i="5" s="1"/>
  <c r="AS2" i="5"/>
  <c r="AT2" i="5" s="1"/>
  <c r="AS6" i="5"/>
  <c r="AT6" i="5" s="1"/>
  <c r="AS10" i="5"/>
  <c r="AT10" i="5" s="1"/>
  <c r="AS14" i="5"/>
  <c r="AT14" i="5" s="1"/>
  <c r="AS18" i="5"/>
  <c r="AT18" i="5" s="1"/>
  <c r="AS25" i="5"/>
  <c r="AT25" i="5" s="1"/>
  <c r="AS33" i="5"/>
  <c r="AT33" i="5" s="1"/>
  <c r="AS41" i="5"/>
  <c r="AT41" i="5" s="1"/>
  <c r="AS49" i="5"/>
  <c r="AT49" i="5" s="1"/>
  <c r="AS57" i="5"/>
  <c r="AT57" i="5" s="1"/>
</calcChain>
</file>

<file path=xl/sharedStrings.xml><?xml version="1.0" encoding="utf-8"?>
<sst xmlns="http://schemas.openxmlformats.org/spreadsheetml/2006/main" count="3622" uniqueCount="1690">
  <si>
    <t>No.</t>
  </si>
  <si>
    <t>ESTADO</t>
  </si>
  <si>
    <t>ID</t>
  </si>
  <si>
    <t>SISTEMA</t>
  </si>
  <si>
    <t>UNIVERSIDAD</t>
  </si>
  <si>
    <t>NOMBRE_ENLACE</t>
  </si>
  <si>
    <t>CARGO</t>
  </si>
  <si>
    <t>RFC</t>
  </si>
  <si>
    <t>CURP</t>
  </si>
  <si>
    <t>TEL_TRABAJO</t>
  </si>
  <si>
    <t>TEL_PERSONAL</t>
  </si>
  <si>
    <t>EMAIL_1</t>
  </si>
  <si>
    <t>EMAIL_2</t>
  </si>
  <si>
    <t>USUARIO</t>
  </si>
  <si>
    <t>CONTRASEÑA</t>
  </si>
  <si>
    <t>AGUASCALIENTES</t>
  </si>
  <si>
    <t>POLITÉCNICA</t>
  </si>
  <si>
    <t xml:space="preserve">AGUASCALIENTES </t>
  </si>
  <si>
    <t>MARÍA ISABEL ROMO ESPINOZA</t>
  </si>
  <si>
    <t>la C.</t>
  </si>
  <si>
    <t>TITULAR DE LA UNIDAD DE AUDITORÍA</t>
  </si>
  <si>
    <t>ROEI810727LN9</t>
  </si>
  <si>
    <t>ROEI810727MASMSS09</t>
  </si>
  <si>
    <t>449 442 1400 EXT. 1439</t>
  </si>
  <si>
    <t>044 449 111 3611</t>
  </si>
  <si>
    <t xml:space="preserve">isabel.romo@upa.edu.mx; </t>
  </si>
  <si>
    <t xml:space="preserve">isabellaromoespinoza@hotmail.com; </t>
  </si>
  <si>
    <t>TECNOLÓGICA</t>
  </si>
  <si>
    <t>OLAYA ANDREA HERNÁNDEZ MATA</t>
  </si>
  <si>
    <t>PROFESOR DE TIEMPO COMPLETO</t>
  </si>
  <si>
    <t>HEMO750111T51</t>
  </si>
  <si>
    <t>HEMO750111MASRTL03</t>
  </si>
  <si>
    <t>449 910 5000 EXT. 143</t>
  </si>
  <si>
    <t>044 449 895 7507</t>
  </si>
  <si>
    <t xml:space="preserve">ahernandez@utags.edu.mx; </t>
  </si>
  <si>
    <t xml:space="preserve">olay_andrea@hotmail.com; </t>
  </si>
  <si>
    <t>NORTE DE AGUASCALIENTES</t>
  </si>
  <si>
    <t>MTRO. JORGE GARCÍA GUZMÁN</t>
  </si>
  <si>
    <t>el</t>
  </si>
  <si>
    <t>SUBDIRECTOR DE PLANEACIÓN</t>
  </si>
  <si>
    <t>GAGJ6707139XA</t>
  </si>
  <si>
    <t>GAGJ670713HMCRZR02</t>
  </si>
  <si>
    <t>465 965 0030 EXT. 3329</t>
  </si>
  <si>
    <t>044 449 169 3125</t>
  </si>
  <si>
    <t xml:space="preserve">jorge.garcia@utna.edu.mx; </t>
  </si>
  <si>
    <t>BAJA CALIFORNIA</t>
  </si>
  <si>
    <t>EMANUEL MENDOZA GÓMEZ</t>
  </si>
  <si>
    <t>el C.</t>
  </si>
  <si>
    <t>SECRETARIO ACADÉMICO</t>
  </si>
  <si>
    <t>MEGE670405NE2</t>
  </si>
  <si>
    <t>MEGE670405HBCNMM02</t>
  </si>
  <si>
    <t>686 104 2727</t>
  </si>
  <si>
    <t>044 686 243 1520</t>
  </si>
  <si>
    <t xml:space="preserve">emendozag@upbc.edu.mx; </t>
  </si>
  <si>
    <t>TIJUANA</t>
  </si>
  <si>
    <t xml:space="preserve">MTI. JUAN CARLOS RICO RESENDIZ </t>
  </si>
  <si>
    <t xml:space="preserve">SECRETARIO ACADÉMICO </t>
  </si>
  <si>
    <t>RIRJ6706249T5</t>
  </si>
  <si>
    <t>RIRJ670624HQTCSN00</t>
  </si>
  <si>
    <t>664964700 EXT. 4719</t>
  </si>
  <si>
    <t xml:space="preserve">juancarlos.rico@uttijuana.edu.mx; </t>
  </si>
  <si>
    <t xml:space="preserve">secretario.academico@uttijuana.edu.mx; </t>
  </si>
  <si>
    <t>CHIAPAS</t>
  </si>
  <si>
    <t>LA SELVA</t>
  </si>
  <si>
    <t>MTRA. MIRIAN NOEMI SÁNCHEZ TREJO</t>
  </si>
  <si>
    <t>la</t>
  </si>
  <si>
    <t>PROFESORA DE TIEMPO COMPLETO</t>
  </si>
  <si>
    <t>SATM771102MQ8</t>
  </si>
  <si>
    <t>SATM771102MCSNRR03</t>
  </si>
  <si>
    <t>919 673 0970 EXT. 1110</t>
  </si>
  <si>
    <t>044 919 127 2169</t>
  </si>
  <si>
    <t xml:space="preserve">trejomirian@hotmail.com; </t>
  </si>
  <si>
    <t>TAPACHULA</t>
  </si>
  <si>
    <t>C.P. RENÉ ZAVALA ARIAS</t>
  </si>
  <si>
    <t>SECRETARIO ADMINISTRATIVO</t>
  </si>
  <si>
    <t>ZAAR680625DGA</t>
  </si>
  <si>
    <t>ZAAR680625HCSVRN08</t>
  </si>
  <si>
    <t>962 118 4114</t>
  </si>
  <si>
    <t>044 962 122 9526</t>
  </si>
  <si>
    <t xml:space="preserve">secretario.administrativo@uptapachula.edu.mx; </t>
  </si>
  <si>
    <t xml:space="preserve">planeacion@uptapachula.edu.mx; </t>
  </si>
  <si>
    <t>ING. ALEJANDRO BRINDIS VELÁZQUEZ</t>
  </si>
  <si>
    <t>DIRECTOR DE INNOVACIÓN EDUCATIVA, INVESTIGACIÓN Y POSGRADO, Y REPRESENTANTE INSTITUCIONAL ANTE PRODEP</t>
  </si>
  <si>
    <t>BIVA7804236S7</t>
  </si>
  <si>
    <t>BIVA780423HCSRLL00</t>
  </si>
  <si>
    <t>961 617 1460 EXT. 50221</t>
  </si>
  <si>
    <t>044 961 206 7072</t>
  </si>
  <si>
    <t xml:space="preserve">abrindis@upchiapas.edu.mx; </t>
  </si>
  <si>
    <t xml:space="preserve">alejandro_brindis@hotmail.com; </t>
  </si>
  <si>
    <t>CHIHUAHUA</t>
  </si>
  <si>
    <t>YADIRA RODRÍGUEZ GUZMÀN</t>
  </si>
  <si>
    <t>JEFA  DE L DEPARTAMENTO  DE  SERVICIOS  ESCOLARES</t>
  </si>
  <si>
    <t>ROGY8104046I0</t>
  </si>
  <si>
    <t>ROGY810404MCHDZD05</t>
  </si>
  <si>
    <t>614 214 2424</t>
  </si>
  <si>
    <t>044 614 246 5773</t>
  </si>
  <si>
    <t xml:space="preserve">yrodriguez@upchihuahua.edu.mx; </t>
  </si>
  <si>
    <t>CIUDAD JUÁREZ</t>
  </si>
  <si>
    <t>MANUEL ENRIQUE CARRASCO HERRERA</t>
  </si>
  <si>
    <t>CONTRALOR INTERNO</t>
  </si>
  <si>
    <t>CAHM721103NK6</t>
  </si>
  <si>
    <t>CAHM721103HCHRRN05</t>
  </si>
  <si>
    <t>656 649 0600      EXT. 3888</t>
  </si>
  <si>
    <t>044 656 576 3724</t>
  </si>
  <si>
    <t xml:space="preserve">manuel_carrasco@utcj.edu.mx; </t>
  </si>
  <si>
    <t xml:space="preserve">manuelcarrasco72@yahoo.com; </t>
  </si>
  <si>
    <t>CHIHUAHUA SUR</t>
  </si>
  <si>
    <t>IZA IVETH RONQUILLO ORNELAS</t>
  </si>
  <si>
    <t>ROOI730530NQ1</t>
  </si>
  <si>
    <t>ROOI730530MCHNRZ02</t>
  </si>
  <si>
    <t>614 420 3410 EXT. 1160</t>
  </si>
  <si>
    <t>044 614 486 3766</t>
  </si>
  <si>
    <t xml:space="preserve">ironquillo@utchsur.edu.mx; </t>
  </si>
  <si>
    <t xml:space="preserve">contraloriasocial@utchsur.edu.mx; </t>
  </si>
  <si>
    <t>PAQUIMÉ</t>
  </si>
  <si>
    <t>ITZEL ESCUDERO GONZÁLEZ</t>
  </si>
  <si>
    <t>JEFA DE OFICINA DE PLANEACIÓN Y EVALUACIÓN</t>
  </si>
  <si>
    <t>EUGI931009QR4</t>
  </si>
  <si>
    <t>EUGI931009MCHSNT08</t>
  </si>
  <si>
    <t>636 692 4579 EXT. 3852</t>
  </si>
  <si>
    <t>044 636 136 4500</t>
  </si>
  <si>
    <t xml:space="preserve">itzel_escudero@utpaquime.edu.mx; </t>
  </si>
  <si>
    <t>PASO DEL NORTE</t>
  </si>
  <si>
    <t>ESTEFANIA ANDREA GUERRERO VIDAÑA</t>
  </si>
  <si>
    <t>COORDINADORA DE TRANSPARENCIA</t>
  </si>
  <si>
    <t>GUVE9310152I3</t>
  </si>
  <si>
    <t>GUVE931015MCHRDS00</t>
  </si>
  <si>
    <t>656 257 0071</t>
  </si>
  <si>
    <t>044 656 322 3139</t>
  </si>
  <si>
    <t xml:space="preserve">transparencia@utpn.edu.mx; </t>
  </si>
  <si>
    <t xml:space="preserve">guerrero.andrea93@hotmail.com; </t>
  </si>
  <si>
    <t>COAHUILA</t>
  </si>
  <si>
    <t>NORTE DE COAHUILA</t>
  </si>
  <si>
    <t>LIC. DAVID DÍAZ GUERRA</t>
  </si>
  <si>
    <t>ABOGADO GENERAL</t>
  </si>
  <si>
    <t>DIGD771221U50</t>
  </si>
  <si>
    <t>DIGD771221HCLZRV03</t>
  </si>
  <si>
    <t>878 782 6300 EXT. 205</t>
  </si>
  <si>
    <t>044 878 116 0463</t>
  </si>
  <si>
    <t xml:space="preserve">juridico_utnc@hotmail.com; </t>
  </si>
  <si>
    <t xml:space="preserve">daviddiaz10@hotmail.com; </t>
  </si>
  <si>
    <t>DURANGO</t>
  </si>
  <si>
    <t>CUENCAMÉ</t>
  </si>
  <si>
    <t>JULIO CESAR IBARRA OLMEDO</t>
  </si>
  <si>
    <t>JEFE DE DEPTO. DE PLANEACIÓN</t>
  </si>
  <si>
    <t>IAOJ860136LU6</t>
  </si>
  <si>
    <t>IAOJ860136HDGBLL01</t>
  </si>
  <si>
    <t>671 763 0764 EXT. 120</t>
  </si>
  <si>
    <t>044 671 767 5285</t>
  </si>
  <si>
    <t xml:space="preserve">julio.ibarra@upcuencame.edu.mx; </t>
  </si>
  <si>
    <t xml:space="preserve">jcibarra.upc@gmail.com; </t>
  </si>
  <si>
    <t>GÓMEZ PALACIO</t>
  </si>
  <si>
    <t>LILIANA ESQUIVEL CHÁIREZ</t>
  </si>
  <si>
    <t>RESPONSABLE DE LA JEFATURA DE CALIDAD</t>
  </si>
  <si>
    <t>EUCL810407HS7</t>
  </si>
  <si>
    <t>EUCL810407MCLSHL00</t>
  </si>
  <si>
    <t>871 192 2700 EXT. 8037</t>
  </si>
  <si>
    <t>044 871 154 2094</t>
  </si>
  <si>
    <t xml:space="preserve">lesquivel@upgop.edu.mx; </t>
  </si>
  <si>
    <t xml:space="preserve">lily_unipol@hotmail.com; </t>
  </si>
  <si>
    <t>ING. LIZBETH CABELLO AMAYA</t>
  </si>
  <si>
    <t>DIRECTORA DE PLANEACIÓN Y EVALUACIÓN</t>
  </si>
  <si>
    <t>CAAL790422SP1</t>
  </si>
  <si>
    <t>CALL790422MDGBMZ08</t>
  </si>
  <si>
    <t>618 137 3075</t>
  </si>
  <si>
    <t>044 618 145 3160</t>
  </si>
  <si>
    <t xml:space="preserve">lizbeth.cabello@utd.edu.mx; </t>
  </si>
  <si>
    <t>LA LAGUNA</t>
  </si>
  <si>
    <t>MTRA. GEMA ALEJANDRA RODRÍGUEZ DÁVILA</t>
  </si>
  <si>
    <t>DIRECTORA, PLANEACIÓN Y EVALUACIÓN</t>
  </si>
  <si>
    <t>RODG840327TM4</t>
  </si>
  <si>
    <t>RODG840327MDGDVM01</t>
  </si>
  <si>
    <t>871 7253372 EXT 1300</t>
  </si>
  <si>
    <t>044 871 346 7236</t>
  </si>
  <si>
    <t xml:space="preserve">planeacion@utlaguna.edu.mx; </t>
  </si>
  <si>
    <t xml:space="preserve">gema.rodriguez@utlaguna.edu.mx; </t>
  </si>
  <si>
    <t>ESTADO DE MÉXICO</t>
  </si>
  <si>
    <t>VALLE DE MÉXICO</t>
  </si>
  <si>
    <t>ALEXANDER JONATHAN OLMOS MARÍN</t>
  </si>
  <si>
    <t>JEFE DEL DEPARTAMENTO DE MEJORA DE PROCESOS Y CALIDAD</t>
  </si>
  <si>
    <t>OOMA810126GN7</t>
  </si>
  <si>
    <t>OOMA810126HDFLRL22</t>
  </si>
  <si>
    <t>555 062 6478</t>
  </si>
  <si>
    <t>044 555 478 7333</t>
  </si>
  <si>
    <t xml:space="preserve">calidad@upvm.edu.mx; </t>
  </si>
  <si>
    <t xml:space="preserve">TECÁMAC </t>
  </si>
  <si>
    <t>ENRIQUE HERRERA ZAPIÉN</t>
  </si>
  <si>
    <t>JEFE DEL DEPARTAMENTO DE INFORMACIÓN, PLANEACIÓN, PROGRAMACIÓN Y EVALUACIÓN</t>
  </si>
  <si>
    <t>HEZE830501SE7</t>
  </si>
  <si>
    <t>HEZE830501HDFRPN05</t>
  </si>
  <si>
    <t>555 938 8670 EXT. 1600</t>
  </si>
  <si>
    <t>044 554 002 0302</t>
  </si>
  <si>
    <t xml:space="preserve">enrique_herrera@uptecamac.edu.mx; </t>
  </si>
  <si>
    <t xml:space="preserve">enrique_heraz@hotmail.com; </t>
  </si>
  <si>
    <t>NEZAHUALCÓYOTL</t>
  </si>
  <si>
    <t>ARMANDO LUL PERALTA</t>
  </si>
  <si>
    <t>ENCARGADO DE LA DIRECCIÓN DE LA DIVISIÓN DE COMERCIALIZACIÓN</t>
  </si>
  <si>
    <t>LUPA671114QGA</t>
  </si>
  <si>
    <t>LUPA671114HGTLRR06</t>
  </si>
  <si>
    <t>555 716 9764</t>
  </si>
  <si>
    <t>044 551 804 5289</t>
  </si>
  <si>
    <t xml:space="preserve">armando.lulepe@yahoo.com; </t>
  </si>
  <si>
    <t xml:space="preserve">alule@yahoo.com; </t>
  </si>
  <si>
    <t>FIDEL VELÁZQUEZ</t>
  </si>
  <si>
    <t>LIC. RAÚL EDGARDO LÓPEZ LÓPEZ</t>
  </si>
  <si>
    <t>DIRECTOR DE PLANEACIÓN Y EVALUACIÓN</t>
  </si>
  <si>
    <t>LOLR730512JI2</t>
  </si>
  <si>
    <t>LOLR730512HDFPPL07</t>
  </si>
  <si>
    <t>552 649 3130 EXT. 262</t>
  </si>
  <si>
    <t>044 331 218 7370</t>
  </si>
  <si>
    <t xml:space="preserve">raul.lopez@utfv.edu.mx; </t>
  </si>
  <si>
    <t xml:space="preserve">contraloria.social@utfv.edu.mx; </t>
  </si>
  <si>
    <t>TECÁMAC</t>
  </si>
  <si>
    <t>YANET LÓPEZ DÍAZ</t>
  </si>
  <si>
    <t>JEFA DE DEPARTAMENTO</t>
  </si>
  <si>
    <t>LODY820627UA1</t>
  </si>
  <si>
    <t>LODY820627MMCPZN02</t>
  </si>
  <si>
    <t>555 938 8400 EXT. 412</t>
  </si>
  <si>
    <t>044 556 497 9220</t>
  </si>
  <si>
    <t xml:space="preserve">yanetdpr@gmail.com; </t>
  </si>
  <si>
    <t xml:space="preserve">ylopezd@uttecamac.edu.mx; </t>
  </si>
  <si>
    <t>SUR DEL ESTADO DE MÉXICO</t>
  </si>
  <si>
    <t>HORACIO JARAMILLO PLATA</t>
  </si>
  <si>
    <t>JAPH8101221HA</t>
  </si>
  <si>
    <t>JAPH810122HMCRLR03</t>
  </si>
  <si>
    <t>724 26 940 20 EXT. 132</t>
  </si>
  <si>
    <t xml:space="preserve">hjaramillo.plata@gmail.com; </t>
  </si>
  <si>
    <t xml:space="preserve">hjaramillo.plata@utsem.edu.mx; </t>
  </si>
  <si>
    <t>GUANAJUATO</t>
  </si>
  <si>
    <t>JOSÉ LUIS MARTÍNEZ MENDOZA</t>
  </si>
  <si>
    <t>MAML611105PX1</t>
  </si>
  <si>
    <t>MAML611105HGTRNS05</t>
  </si>
  <si>
    <t>461 441 4300 EXT. 4318</t>
  </si>
  <si>
    <t>044 461 180 5986</t>
  </si>
  <si>
    <t xml:space="preserve">jmartinez@upgto.edu.mx; </t>
  </si>
  <si>
    <t xml:space="preserve">martinezm63@yahoo.com.mx; </t>
  </si>
  <si>
    <t>PÉNJAMO</t>
  </si>
  <si>
    <t>PABLO HERRERA GARCIDUEÑAS</t>
  </si>
  <si>
    <t>SUBDIRECTOR DE PLANEACIÓN Y EVALUACIÓN</t>
  </si>
  <si>
    <t>HEGP7706252X5</t>
  </si>
  <si>
    <t>HEGP770625HGTRRB07</t>
  </si>
  <si>
    <t>469 692 6000 EXT. 112</t>
  </si>
  <si>
    <t>044 469 697 6815</t>
  </si>
  <si>
    <t xml:space="preserve">pherrera@uppenjamo.edu.mx; </t>
  </si>
  <si>
    <t xml:space="preserve">pherrerab@uppenjamo.edu.mx; </t>
  </si>
  <si>
    <t>BICENTENARIO</t>
  </si>
  <si>
    <t>FERNANDO OCTAVIO RÍOS SAUCEDO</t>
  </si>
  <si>
    <t>RISF620611KU1</t>
  </si>
  <si>
    <t>RISF620611HGTSCR01</t>
  </si>
  <si>
    <t>472 723 8700 EXT. 104</t>
  </si>
  <si>
    <t xml:space="preserve">frioss@upbicentenario.edu.mx; </t>
  </si>
  <si>
    <t xml:space="preserve">rectoria@upbicentenario.edu.mx; </t>
  </si>
  <si>
    <t>LEÓN</t>
  </si>
  <si>
    <t>OLGA REBECA LEDESMA GARCÍA</t>
  </si>
  <si>
    <t>DIRECTORA DE DESARROLLO ACADÉMICO Y DOCENTE</t>
  </si>
  <si>
    <t>LEGO6509212P2</t>
  </si>
  <si>
    <t>LEGO650921MQTDRL01</t>
  </si>
  <si>
    <t>477 710 0020 EXT. 619</t>
  </si>
  <si>
    <t>044 442 469 3722</t>
  </si>
  <si>
    <t xml:space="preserve">oledesma@utleon.edu.mx; </t>
  </si>
  <si>
    <t xml:space="preserve">ledesma.olga@gmail.com; </t>
  </si>
  <si>
    <t>NORTE DE GUANAJUATO</t>
  </si>
  <si>
    <t>MARTHA CECILIA ALVARADO GUTIERREZ</t>
  </si>
  <si>
    <t>JEFE DE DEPTO. DE DESARROLLO ACADÉMICO</t>
  </si>
  <si>
    <t>AAGM831106NMA</t>
  </si>
  <si>
    <t>AAGM831106MGTLTR09</t>
  </si>
  <si>
    <t>418 182 5500 EXT. 1291</t>
  </si>
  <si>
    <t>044 418 103 0911</t>
  </si>
  <si>
    <t xml:space="preserve">malvarado@utng.edu.mx; </t>
  </si>
  <si>
    <t xml:space="preserve">catsmar64@hotmail.com; </t>
  </si>
  <si>
    <t>SUROESTE DE GUANAJUATO</t>
  </si>
  <si>
    <t>C.P. JOSÉ MANUEL PADILLA GUTIÉRREZ</t>
  </si>
  <si>
    <t>ENCARGADO DE LA DIRECCIÓN DE ADMINISTRACIÓN Y FINANZAS</t>
  </si>
  <si>
    <t>PAGM831124US4</t>
  </si>
  <si>
    <t>PAGM831124HGTDTN04</t>
  </si>
  <si>
    <t>456 643 7180 EXT.111 Ó 112</t>
  </si>
  <si>
    <t>044 461 151 0623</t>
  </si>
  <si>
    <t xml:space="preserve">jmpadillag@utsoe.edu.mx; </t>
  </si>
  <si>
    <t xml:space="preserve">camadrigal@utsoe.edu.mx; </t>
  </si>
  <si>
    <t>GUERRERO</t>
  </si>
  <si>
    <t>COSTA GRANDE DE GUERRERO</t>
  </si>
  <si>
    <t>MTRA. MIRIAM ARACELI LÓPEZ NUÑEZ</t>
  </si>
  <si>
    <t>SECRETARIA ACADÉMICA</t>
  </si>
  <si>
    <t>LONM830310J85</t>
  </si>
  <si>
    <t>LONM830310MGRPXR09</t>
  </si>
  <si>
    <t>758 538 3056</t>
  </si>
  <si>
    <t>044 758 103 0281</t>
  </si>
  <si>
    <t xml:space="preserve">sa@utcgg.edu.mx; </t>
  </si>
  <si>
    <t xml:space="preserve">m_lopez@utcgg.edu.mx; </t>
  </si>
  <si>
    <t>REGIÓN NORTE DE GUERRERO</t>
  </si>
  <si>
    <t xml:space="preserve">OLIVIA VELÁZQUEZ CORTÉS </t>
  </si>
  <si>
    <t>JEFA DEL DEPARTAMENTO DEL SISTEMA DE GESTIÓN DE LA CALIDAD</t>
  </si>
  <si>
    <t>VECO7104081K8</t>
  </si>
  <si>
    <t>VECO710408MGRLR06</t>
  </si>
  <si>
    <t>733 334 0694 EXT 127</t>
  </si>
  <si>
    <t>044 733 126 6069</t>
  </si>
  <si>
    <t xml:space="preserve">controlinterno@utrng.edu.mx; </t>
  </si>
  <si>
    <t xml:space="preserve">ovelazquez@utrng.edu.mx; </t>
  </si>
  <si>
    <t>HIDALGO</t>
  </si>
  <si>
    <t xml:space="preserve">HUEJUTLA </t>
  </si>
  <si>
    <t>FRANCISCO ESCORZA PÉREZ</t>
  </si>
  <si>
    <t>EOPF750714MB5</t>
  </si>
  <si>
    <t>EOPF750714HHGSRR04</t>
  </si>
  <si>
    <t>789 855 0001 EXT. 109</t>
  </si>
  <si>
    <t>044 775 100 1813</t>
  </si>
  <si>
    <t xml:space="preserve">fescorza@uphuejutla.edu.mx; </t>
  </si>
  <si>
    <t xml:space="preserve">agroindustrialuph@gmail.com; </t>
  </si>
  <si>
    <t>PACHUCA</t>
  </si>
  <si>
    <t>MA. DEL CARMEN RIVERA MADRIGAL</t>
  </si>
  <si>
    <t>SUBDIRECCIÓN DE CALIDAD</t>
  </si>
  <si>
    <t>RIMC750915947</t>
  </si>
  <si>
    <t>RIMC750915MDFVDR08</t>
  </si>
  <si>
    <t>771 547 7510 EXT. 2265</t>
  </si>
  <si>
    <t>044 771 189 7697</t>
  </si>
  <si>
    <t xml:space="preserve">calidad@upp.edu.mx; </t>
  </si>
  <si>
    <t xml:space="preserve">crivera1509@hotmail.com; </t>
  </si>
  <si>
    <t xml:space="preserve">TULANCINGO </t>
  </si>
  <si>
    <t>JOSÉ HUMBERTO ARROYO NÚÑEZ</t>
  </si>
  <si>
    <t xml:space="preserve">DIRECTOR DE INVESTIGACIÓN Y POSGRADO </t>
  </si>
  <si>
    <t>AONH7602269M8</t>
  </si>
  <si>
    <t>AONH760226HCSRXM04</t>
  </si>
  <si>
    <t>775 755 8202 EXT. 1650</t>
  </si>
  <si>
    <t>044 771 699 9425</t>
  </si>
  <si>
    <t xml:space="preserve">humberto.arroyo@upt.edu.mx; </t>
  </si>
  <si>
    <t>METROPOLITANA DE HIDALGO</t>
  </si>
  <si>
    <t>L. D. IVONNE ACOSTA HERNÁNDEZ</t>
  </si>
  <si>
    <t xml:space="preserve">RESPONSABLE DEL ÁREA JURÍDICA </t>
  </si>
  <si>
    <t>AOHI7501235J9</t>
  </si>
  <si>
    <t>AOHI750123MDFCRV07</t>
  </si>
  <si>
    <t>743 741 1015 EXT. 119</t>
  </si>
  <si>
    <t>044 771 150 1145</t>
  </si>
  <si>
    <t xml:space="preserve">iacosta@upmh.edu.mx; </t>
  </si>
  <si>
    <t xml:space="preserve">bonniebda21@hotmail.com; </t>
  </si>
  <si>
    <t>HUASTECA HIDALGUENSE</t>
  </si>
  <si>
    <t>LIC. LUIS EDUARDO HERNÁNDEZ ESCOBAR</t>
  </si>
  <si>
    <t>JEFE DE OFICINA</t>
  </si>
  <si>
    <t>HEEL920409T19</t>
  </si>
  <si>
    <t>HEEL920409HHGRSS06</t>
  </si>
  <si>
    <t>789 893 3130 EXT. 117</t>
  </si>
  <si>
    <t>044 771 195 2948</t>
  </si>
  <si>
    <t xml:space="preserve">luis.hernandez@uthh.edu.mx; </t>
  </si>
  <si>
    <t xml:space="preserve">laloescobar920409@gmail.com; </t>
  </si>
  <si>
    <t>SIERRA HIDALGUENSE</t>
  </si>
  <si>
    <t>SARA JIMÉNEZ CUÉLLAR</t>
  </si>
  <si>
    <t>ASISTENTE DE DIRECCIÓN ACADÉMICA</t>
  </si>
  <si>
    <t>JICS740912UY0</t>
  </si>
  <si>
    <t>JICS740912MHGMLR09</t>
  </si>
  <si>
    <t>774 742 0123 EXT. 131</t>
  </si>
  <si>
    <t>044 771 208 6871</t>
  </si>
  <si>
    <t xml:space="preserve">sara.jimenez@utsh.edu.mx; </t>
  </si>
  <si>
    <t xml:space="preserve">academica@utsh.edu.mx; </t>
  </si>
  <si>
    <t>TULANCINGO</t>
  </si>
  <si>
    <t>RIGOBERTO GARCÍA GARCÍA</t>
  </si>
  <si>
    <t>GAGR7011091P6</t>
  </si>
  <si>
    <t>GAGR701109HQTRRG09</t>
  </si>
  <si>
    <t>771 247 4026 EXT. 1331</t>
  </si>
  <si>
    <t>044 775 752 6009</t>
  </si>
  <si>
    <t xml:space="preserve">rigoberto.garcia@utectulancingo.edu.mx; </t>
  </si>
  <si>
    <t xml:space="preserve">mce.rigoberto.garcia@exatec.itesm.mx; </t>
  </si>
  <si>
    <t>TULA-TEPEJI</t>
  </si>
  <si>
    <t>GREY MÁRQUEZ RAMÍREZ</t>
  </si>
  <si>
    <t>PERSONAL DE APOYO</t>
  </si>
  <si>
    <t>MARG730606QF1</t>
  </si>
  <si>
    <t>MARG730606MHGRMR06</t>
  </si>
  <si>
    <t>773 732 9100</t>
  </si>
  <si>
    <t>044 771 185 3051</t>
  </si>
  <si>
    <t xml:space="preserve">grey.marquez@uttt.edu.mx; </t>
  </si>
  <si>
    <t xml:space="preserve">greym5642@gmail.com; </t>
  </si>
  <si>
    <t>VALLE DEL MEZQUITAL</t>
  </si>
  <si>
    <t>KARLA ISAURA PÉREZ ALAVEZ</t>
  </si>
  <si>
    <t>APOYO ACADÉMICO SA</t>
  </si>
  <si>
    <t>PEAK930910735</t>
  </si>
  <si>
    <t>PEAK930910MHGRLR01</t>
  </si>
  <si>
    <t>759 723 9104</t>
  </si>
  <si>
    <t>044 772 120 0946</t>
  </si>
  <si>
    <t xml:space="preserve">kperez@utvm.edu.mx; </t>
  </si>
  <si>
    <t>GUADALAJARA</t>
  </si>
  <si>
    <t>ZONA METROPOLITANA DE GUADALAJARA</t>
  </si>
  <si>
    <t>MARTHA CECILIA LEDEZMA RAMÍREZ</t>
  </si>
  <si>
    <t>LERMA80111156A</t>
  </si>
  <si>
    <t>LERMA801111MJCDMR04</t>
  </si>
  <si>
    <t>333 040 9902 EXT. 908</t>
  </si>
  <si>
    <t xml:space="preserve">planeacion@upzmg.edu.mx; </t>
  </si>
  <si>
    <t>JALISCO</t>
  </si>
  <si>
    <t>MTRA. SANDRA HILDELISA RIBEIRO VALLE</t>
  </si>
  <si>
    <t>RIVS780531ML1</t>
  </si>
  <si>
    <t>RIVS780531MJCBLN08</t>
  </si>
  <si>
    <t>333 030 0944</t>
  </si>
  <si>
    <t>044 331 679 5322</t>
  </si>
  <si>
    <t xml:space="preserve">sribeiro@utj.edu.mx; </t>
  </si>
  <si>
    <t xml:space="preserve">planeacion@utj.edu.mx; </t>
  </si>
  <si>
    <t>MICHOACÁN</t>
  </si>
  <si>
    <t>URUAPAN</t>
  </si>
  <si>
    <t>MORELIA</t>
  </si>
  <si>
    <t>MTI. MARCELA ALVAREZ VIVANCO</t>
  </si>
  <si>
    <t>AAVM770615KR4</t>
  </si>
  <si>
    <t>AAVM770615MMNLVR03</t>
  </si>
  <si>
    <t>443 323 4979</t>
  </si>
  <si>
    <t>044 443 186 4815</t>
  </si>
  <si>
    <t xml:space="preserve">marcela.alvarez@ut-morelia.edu.mx; </t>
  </si>
  <si>
    <t xml:space="preserve">maya15@hotmail.com; </t>
  </si>
  <si>
    <t>MORELOS</t>
  </si>
  <si>
    <t>ESTADO DE MORELOS</t>
  </si>
  <si>
    <t>C.P. ARACELI ARROYO MARTÍNEZ</t>
  </si>
  <si>
    <t>DIRECTORA DE EFECTIVIDAD INSTITUCIONAL</t>
  </si>
  <si>
    <t>AOMA740705P64</t>
  </si>
  <si>
    <t>AOMA740705MMSRRR01</t>
  </si>
  <si>
    <t>777 229 3500 EXT. 3515</t>
  </si>
  <si>
    <t>044 777 374 9565</t>
  </si>
  <si>
    <t xml:space="preserve">aarroyom@upemor.edu.mx; </t>
  </si>
  <si>
    <t>EMILIANO ZAPATA DEL ESTADO DE MORELOS</t>
  </si>
  <si>
    <t>M.E. AMPARO VIVIANA GUTIERREZ GARCÍA</t>
  </si>
  <si>
    <t>GUGA760702UZ6</t>
  </si>
  <si>
    <t>GUGA760702MJCTRM09</t>
  </si>
  <si>
    <t>777 368 1168 EXT. 372</t>
  </si>
  <si>
    <t>044 777 303 8641</t>
  </si>
  <si>
    <t xml:space="preserve">amparogutierrez@utez.edu.mx; </t>
  </si>
  <si>
    <t xml:space="preserve">vivianagutz@gmail.com; </t>
  </si>
  <si>
    <t>NAYARIT</t>
  </si>
  <si>
    <t>ANA ROSA YÁÑEZ HERNÁNDEZ</t>
  </si>
  <si>
    <t>YAHA6810093C0</t>
  </si>
  <si>
    <t>YAHA681009MNTXRN09</t>
  </si>
  <si>
    <t>311 211 9800 EXT. 2601</t>
  </si>
  <si>
    <t>044 311 122 3141</t>
  </si>
  <si>
    <t xml:space="preserve">ana.yanez@utnay.edu.mx; </t>
  </si>
  <si>
    <t xml:space="preserve">yahanaro@gmail.com; </t>
  </si>
  <si>
    <t>LA COSTA</t>
  </si>
  <si>
    <t>JORGE IVÁN SÁNCHEZ MENDOZA</t>
  </si>
  <si>
    <t>SAMJ750928CU6</t>
  </si>
  <si>
    <t>SAMJ750928HNTNNR09</t>
  </si>
  <si>
    <t>323 235 8000 EXT. 2203</t>
  </si>
  <si>
    <t>044 311 148 7472</t>
  </si>
  <si>
    <t xml:space="preserve">jmendoza@utdelacosta.edu.mx; </t>
  </si>
  <si>
    <t xml:space="preserve">jorge0975gpe@gmail.com; </t>
  </si>
  <si>
    <t>BAHÍA DE BANDERAS</t>
  </si>
  <si>
    <t>LCP ALEJANDRO MALDONADO MENDOZA</t>
  </si>
  <si>
    <t>COORDINADOR DE CONTABILIDAD Y PRESUPUESTO</t>
  </si>
  <si>
    <t>MAMA851224T65</t>
  </si>
  <si>
    <t>MAMA851224HDFLNL08</t>
  </si>
  <si>
    <t>322 226 8300 EXT. 1207</t>
  </si>
  <si>
    <t>044 322 121 1475</t>
  </si>
  <si>
    <t xml:space="preserve">alemaldonado@utbb.edu.mx; </t>
  </si>
  <si>
    <t xml:space="preserve">alex.mundofiscal@hotmail.com; </t>
  </si>
  <si>
    <t>NUEVO LEÓN</t>
  </si>
  <si>
    <t xml:space="preserve">APODACA </t>
  </si>
  <si>
    <t>OSCAR MANUEL ARREOLA TALAMANTES</t>
  </si>
  <si>
    <t>AETO8210199A6</t>
  </si>
  <si>
    <t>AETO821019HCLRLS09</t>
  </si>
  <si>
    <t>814 000 4270</t>
  </si>
  <si>
    <t>044 811 300 13037</t>
  </si>
  <si>
    <t xml:space="preserve">oscar.arreola@upapnl.edu.mx; </t>
  </si>
  <si>
    <t xml:space="preserve">recepcionrectoria@upapnl.edu.mx; </t>
  </si>
  <si>
    <t>SANTA CATARINA</t>
  </si>
  <si>
    <t>LIC. JUAN PABLO MORENO BARBOSA</t>
  </si>
  <si>
    <t>JEFE DE PLANEACIÓN ESTRATÉGICA</t>
  </si>
  <si>
    <t>MOBJ760411BS1</t>
  </si>
  <si>
    <t>MOBJ760411HNLRRN13</t>
  </si>
  <si>
    <t>818 124 8400 EXT. 330</t>
  </si>
  <si>
    <t>044 811 181 9270</t>
  </si>
  <si>
    <t xml:space="preserve">jpmoreno@utsc.edu.mx; </t>
  </si>
  <si>
    <t xml:space="preserve">pablo390@hotmail.com; </t>
  </si>
  <si>
    <t>GENERAL MARIANO ESCOBEDO</t>
  </si>
  <si>
    <t>NABIL ODEMARIS ZUÑIGA AGUILAR</t>
  </si>
  <si>
    <t>JEFA DEL DEPTO. DE EDUCACIÓN CONTINUA</t>
  </si>
  <si>
    <t>ZUAN900828SS0</t>
  </si>
  <si>
    <t>ZUAN900828MNLXGB04</t>
  </si>
  <si>
    <t>815 000 4203</t>
  </si>
  <si>
    <t>044 818 094 0589</t>
  </si>
  <si>
    <t xml:space="preserve">nzuniga@ute.edu.mx; </t>
  </si>
  <si>
    <t xml:space="preserve">nabilode@hotmail.com; </t>
  </si>
  <si>
    <t>PUEBLA</t>
  </si>
  <si>
    <t>AMOZOC</t>
  </si>
  <si>
    <t>GUSTAVO ELFEGO BUSTOS CRUZ</t>
  </si>
  <si>
    <t>ENCARGADO DE DESPACHO DE LA CONTRALORÍA INTERNA</t>
  </si>
  <si>
    <t>BUCG660910KD2</t>
  </si>
  <si>
    <t>BUCG660910HPLSRS04</t>
  </si>
  <si>
    <t>222 890 1392 EXT.144</t>
  </si>
  <si>
    <t>044 222 302 7489</t>
  </si>
  <si>
    <t xml:space="preserve">gustavo.bustos@upamozoc.edu.mx; </t>
  </si>
  <si>
    <t xml:space="preserve">contraloria.interna@upamozoc.edu.mx; </t>
  </si>
  <si>
    <t xml:space="preserve">PUEBLA </t>
  </si>
  <si>
    <t>DR. RAFAEL ROJAS RODRÍGUEZ</t>
  </si>
  <si>
    <t>RORR8002026WZ</t>
  </si>
  <si>
    <t>RORR800202HPLSDF05</t>
  </si>
  <si>
    <t>222 774 6656</t>
  </si>
  <si>
    <t>044 222 304 3172</t>
  </si>
  <si>
    <t xml:space="preserve">rafael.rojas@uppuebla.edu.mx; </t>
  </si>
  <si>
    <t>METROPOLITANA DE PUEBLA</t>
  </si>
  <si>
    <t>LEONEL TORRES LEZAMA</t>
  </si>
  <si>
    <t>ASISTENTE ADMINISTRATIVO</t>
  </si>
  <si>
    <t>TOLL681222FMO</t>
  </si>
  <si>
    <t>TOLL681222HPLRZN07</t>
  </si>
  <si>
    <t>222 582 5222 EXT 124</t>
  </si>
  <si>
    <t>044 222 900 1435</t>
  </si>
  <si>
    <t xml:space="preserve">leonel.torres@metropoli.edu.mx; </t>
  </si>
  <si>
    <t xml:space="preserve">finalcut_1@hotmail.com; </t>
  </si>
  <si>
    <t>HUEJOTZINGO</t>
  </si>
  <si>
    <t>JUAN PABLO SOLARES CORONA</t>
  </si>
  <si>
    <t>SOCJ780710GD7</t>
  </si>
  <si>
    <t>SOCJ780710HPLLRN07</t>
  </si>
  <si>
    <t>227 275 9310</t>
  </si>
  <si>
    <t>044 248 488 9496</t>
  </si>
  <si>
    <t xml:space="preserve">pablo.solares@uth.edu.mx; </t>
  </si>
  <si>
    <t xml:space="preserve">contraloria.interna@uth.edu.mx; </t>
  </si>
  <si>
    <t>IZÚCAR DE MATAMOROS</t>
  </si>
  <si>
    <t>C.P. JUAN GABRIEL GONZÁLEZ QUIROZ</t>
  </si>
  <si>
    <t>SECRETARIO DE ADMINISTRACIÓN Y FINANZAS</t>
  </si>
  <si>
    <t>GOQJ740203L51</t>
  </si>
  <si>
    <t>GOQJ740203HPLNRN01</t>
  </si>
  <si>
    <t>243 436 3896</t>
  </si>
  <si>
    <t>044 222 217 9331</t>
  </si>
  <si>
    <t xml:space="preserve">finanzasutim@yahoo.com.mx; </t>
  </si>
  <si>
    <t xml:space="preserve">juangabo10@gmail.com; </t>
  </si>
  <si>
    <t>ORIENTAL</t>
  </si>
  <si>
    <t>NOEMÍ GONZÁLEZ BARRIENTOS</t>
  </si>
  <si>
    <t>DIRECTORA DE PLANEACIÓN</t>
  </si>
  <si>
    <t>GOBN771217411</t>
  </si>
  <si>
    <t>GOBN771217MPLNRM11</t>
  </si>
  <si>
    <t>276 477 1422 EXT. 117</t>
  </si>
  <si>
    <t>276 118 3264</t>
  </si>
  <si>
    <t xml:space="preserve">planeacion@uto.edu.mx; </t>
  </si>
  <si>
    <t xml:space="preserve">gbnoemi@hotmail.com; </t>
  </si>
  <si>
    <t>YANI DALLANE RAMÍREZ TORRES</t>
  </si>
  <si>
    <t>PROFESORA DE ASIGNATURA</t>
  </si>
  <si>
    <t>RATY791013PE1</t>
  </si>
  <si>
    <t>RATY791013MPLMRN02</t>
  </si>
  <si>
    <t>222 309 8895</t>
  </si>
  <si>
    <t>044 222 446 8078</t>
  </si>
  <si>
    <t xml:space="preserve">yani.ramirez@utpuebla.edu.mx; </t>
  </si>
  <si>
    <t>TECAMACHALCO</t>
  </si>
  <si>
    <t>LIC. EDGAR EDMUNDO ROSAS PEÑASCO</t>
  </si>
  <si>
    <t>ENCARGADO DE LA CONTRALORÍA INTERNA</t>
  </si>
  <si>
    <t>ROPE760610QM8</t>
  </si>
  <si>
    <t>ROPE760610HVZSXD07</t>
  </si>
  <si>
    <t>249 422 3310</t>
  </si>
  <si>
    <t>044 221 273 0490</t>
  </si>
  <si>
    <t xml:space="preserve">contraloria.uttecam@gmail.com; </t>
  </si>
  <si>
    <t xml:space="preserve">contraloria@uttecam.edu.mx; </t>
  </si>
  <si>
    <t>XICOTEPEC DE JUÁREZ</t>
  </si>
  <si>
    <t>MARÍA LORENA ALBIN GUTIERREZ</t>
  </si>
  <si>
    <t>COORDINADORA DE LA COMPROBACIÓN FINANCIERA DE RECURSOS EXTRAORDINARIOS</t>
  </si>
  <si>
    <t>AIGL5704055J5</t>
  </si>
  <si>
    <t>AIGL570405MDFLTR07</t>
  </si>
  <si>
    <t>764 764 5240</t>
  </si>
  <si>
    <t>044 764 100 0339</t>
  </si>
  <si>
    <t xml:space="preserve">contraloria@utxicotepec.edu.mx; </t>
  </si>
  <si>
    <t xml:space="preserve">lorenagarciapimentel@gmail.com; </t>
  </si>
  <si>
    <t>TEHUACÁN</t>
  </si>
  <si>
    <t>MARITZA ORTEGA JUÁREZ</t>
  </si>
  <si>
    <t xml:space="preserve">REPRESENTANTE INSTITUCIONAL ANTE EL PROGRAMA </t>
  </si>
  <si>
    <t>OEJM9404034M6</t>
  </si>
  <si>
    <t>OEJM940403MPLRRR09</t>
  </si>
  <si>
    <t>238 380 3100 EXT. 136</t>
  </si>
  <si>
    <t>044 238 179 5778</t>
  </si>
  <si>
    <t xml:space="preserve">maritza.ortega@uttehuacan.edu.mx; </t>
  </si>
  <si>
    <t xml:space="preserve">maitza.orju@gmail.com; </t>
  </si>
  <si>
    <t>QUERÉTARO</t>
  </si>
  <si>
    <t xml:space="preserve">QUERÉTARO </t>
  </si>
  <si>
    <t>GRACIELA MARTÍNEZ GARCÍA</t>
  </si>
  <si>
    <t xml:space="preserve">ANALISTA DE INFORMACIÓN </t>
  </si>
  <si>
    <t>MAGG790717587</t>
  </si>
  <si>
    <t>MAGG790717MQTRRR02</t>
  </si>
  <si>
    <t>442 101 9000 EXT. 216</t>
  </si>
  <si>
    <t>044 442 273 4678</t>
  </si>
  <si>
    <t xml:space="preserve">graciela.martinez@upq.mx; </t>
  </si>
  <si>
    <t>UNIVERSIDAD AERONÁUTICA DE QUERÉTARO</t>
  </si>
  <si>
    <t>BERNARDO VILLAGRÁN CHÁVEZ</t>
  </si>
  <si>
    <t>ENCARGADO DE PRESUPUESTO</t>
  </si>
  <si>
    <t>VICB920529AIA</t>
  </si>
  <si>
    <t>VICB920529HHGLHR05</t>
  </si>
  <si>
    <t>442 101 6600 EXT. 6942</t>
  </si>
  <si>
    <t>044 442 272 4717</t>
  </si>
  <si>
    <t xml:space="preserve">bernardo.villagran@unaq.edu.mx; </t>
  </si>
  <si>
    <t>ISC. CLAUDIA MENDOZA RANGEL</t>
  </si>
  <si>
    <t>JEFA DEL DEPTO. DE INFORMACIÓN Y ESTADÍSTICA</t>
  </si>
  <si>
    <t>MERC77070783A</t>
  </si>
  <si>
    <t>MERC770707MQTNNL04</t>
  </si>
  <si>
    <t>442 209 6100 EXT. 1710</t>
  </si>
  <si>
    <t>044 442 273 2545</t>
  </si>
  <si>
    <t>cmendoza@uteq.edu.mx;</t>
  </si>
  <si>
    <t>QUINTANA ROO</t>
  </si>
  <si>
    <t>BACALAR</t>
  </si>
  <si>
    <t>JOSÉ MIGUEL DE LUNA REYES</t>
  </si>
  <si>
    <t>DIRECTOR DE PLANEACIÓN</t>
  </si>
  <si>
    <t>LURM810415MX5</t>
  </si>
  <si>
    <t>LURM810415QRNYG07</t>
  </si>
  <si>
    <t>983 168 2490; 983 733 5292</t>
  </si>
  <si>
    <t>044 983 107 9619</t>
  </si>
  <si>
    <t xml:space="preserve">miguel.luna@upb.edu.mx; </t>
  </si>
  <si>
    <t xml:space="preserve">direccion.planeacion@upb.edu.mx; </t>
  </si>
  <si>
    <t>MTRO. JOSÉ MARIO GUTIÉRREZ PÉREZ</t>
  </si>
  <si>
    <t>ENCARGADO INTERINO DE LA SECRETARIA ACADÉMICA</t>
  </si>
  <si>
    <t>GUPM740927GL1</t>
  </si>
  <si>
    <t>GUPM740927HCCTRR09</t>
  </si>
  <si>
    <t>998 283 1859 EXT. 110</t>
  </si>
  <si>
    <t>044 998 215 6024</t>
  </si>
  <si>
    <t xml:space="preserve">mgutierrez@upqroo.edu.mx; </t>
  </si>
  <si>
    <t xml:space="preserve">secretaria.academica@upqroo.edu.mx; </t>
  </si>
  <si>
    <t>CANCÚN</t>
  </si>
  <si>
    <t>DRA. ELVA ISABEL GUTIÉRREZ CABRERA</t>
  </si>
  <si>
    <t>GUCE6105022F2</t>
  </si>
  <si>
    <t>GUCE610502MTCTBL08</t>
  </si>
  <si>
    <t>998 881 1900 EXT. 1270</t>
  </si>
  <si>
    <t>044 993 590 4841</t>
  </si>
  <si>
    <t xml:space="preserve">egutierrez@utcancun.edu.mx; </t>
  </si>
  <si>
    <t xml:space="preserve">egutierrez_asesoria@hotmail.com; </t>
  </si>
  <si>
    <t>SAN LUIS POTOSÍ</t>
  </si>
  <si>
    <t>FRANCISCO YAÑEZ MORENO</t>
  </si>
  <si>
    <t>DIRECTOR ASUNTOS JURIDICOS ADMINISTRATIVOS</t>
  </si>
  <si>
    <t>YAMF7701251W8</t>
  </si>
  <si>
    <t>YAMF770125HDFXRR05</t>
  </si>
  <si>
    <t>444 812 6367 EXT. 282</t>
  </si>
  <si>
    <t>044 444 241 4281</t>
  </si>
  <si>
    <t xml:space="preserve">francisco.yanez@upslp.edu.mx; </t>
  </si>
  <si>
    <t xml:space="preserve">nidia.moran@upslp.edu.mx; angelica.garcia@upslp.edu.mx; </t>
  </si>
  <si>
    <t>SINALOA</t>
  </si>
  <si>
    <t>LIC. ERIKA DEL ROCÍO LARRETA HIGUERA</t>
  </si>
  <si>
    <t>CONTRALORA INTERNA</t>
  </si>
  <si>
    <t>LAHE750315D59</t>
  </si>
  <si>
    <t>LAHE750315MSLRGR06</t>
  </si>
  <si>
    <t>669 180 0696 EXT. 221 Y 181</t>
  </si>
  <si>
    <t>044 667 506 3414</t>
  </si>
  <si>
    <t xml:space="preserve">contraloria@upsin.edu.mx; </t>
  </si>
  <si>
    <t xml:space="preserve">elarreta@upsin.edu.mx; </t>
  </si>
  <si>
    <t>VALLE DEL ÉVORA</t>
  </si>
  <si>
    <t>MTI. ARNOLDO SÁNCHEZ LÓPEZ</t>
  </si>
  <si>
    <t>DIRECTOR DE PROGRAMAS ACADÉMICOS</t>
  </si>
  <si>
    <t>SALA860114QI8</t>
  </si>
  <si>
    <t>SALA860114HSLNPRO7</t>
  </si>
  <si>
    <t>697 734 5362 EXT. 813</t>
  </si>
  <si>
    <t>044 667 216 9123</t>
  </si>
  <si>
    <t xml:space="preserve">arnoldo.sanchez@upve.edu.mx; </t>
  </si>
  <si>
    <t>SONORA</t>
  </si>
  <si>
    <t>HERMOSILLO</t>
  </si>
  <si>
    <t>LUCERO YVETTE MORALES ARVIZU</t>
  </si>
  <si>
    <t>APOYO ACADÉMICO</t>
  </si>
  <si>
    <t>MOAL 861024S84</t>
  </si>
  <si>
    <t>MOAL 861024MSRRRC01</t>
  </si>
  <si>
    <t>662 251 1100 EXT. 2024</t>
  </si>
  <si>
    <t>044 662 138 4415</t>
  </si>
  <si>
    <t xml:space="preserve">luceromorales@uthermosillo.edu.mx; </t>
  </si>
  <si>
    <t xml:space="preserve">sacademica@uthermosillo.edu.mx; </t>
  </si>
  <si>
    <t>NOGALES, SONORA</t>
  </si>
  <si>
    <t>NORA ANABEL LÓPEZ AGUIRRE</t>
  </si>
  <si>
    <t>DIRECTORA DE CARRERA</t>
  </si>
  <si>
    <t>LOAN730906DN3</t>
  </si>
  <si>
    <t>LOAN730906MSRPGR07</t>
  </si>
  <si>
    <t>631 311 1830  EXT. 2203</t>
  </si>
  <si>
    <t>044 631 109 1091</t>
  </si>
  <si>
    <t xml:space="preserve">nlopez@utnogales.edu.mx; </t>
  </si>
  <si>
    <t xml:space="preserve">loan0906@hotmail.com; </t>
  </si>
  <si>
    <t>SUR DE SONORA</t>
  </si>
  <si>
    <t>DUI YIN WONG PACHECO</t>
  </si>
  <si>
    <t>INVESTIGADORA ESPECIALIZADA</t>
  </si>
  <si>
    <t>WOPD8509159S9</t>
  </si>
  <si>
    <t>WOPD850915MSRNCX07</t>
  </si>
  <si>
    <t>644 414 8687 EXT. 106</t>
  </si>
  <si>
    <t>044 644 259 5093</t>
  </si>
  <si>
    <t xml:space="preserve">dwong@uts.edu.mx; </t>
  </si>
  <si>
    <t xml:space="preserve">dui_yin@hotmail.com; </t>
  </si>
  <si>
    <t>TABASCO</t>
  </si>
  <si>
    <t>CENTRO</t>
  </si>
  <si>
    <t>MARÍA ISABEL TUFANO BARRIOS</t>
  </si>
  <si>
    <t>DIRECCIÓN DE PLANEACIÓN</t>
  </si>
  <si>
    <t>TUBI910216</t>
  </si>
  <si>
    <t>TUBI910216MNEFRS07</t>
  </si>
  <si>
    <t>993 312 5893 EXT. 224</t>
  </si>
  <si>
    <t>044 993 207 4308</t>
  </si>
  <si>
    <t xml:space="preserve">subdireccion.planeacion@updc.edu.mx; </t>
  </si>
  <si>
    <t>GOLFO DE MÉXICO</t>
  </si>
  <si>
    <t>FLOR DE LA CRUZ GONZÁLEZ</t>
  </si>
  <si>
    <t>CUGF810424DRA</t>
  </si>
  <si>
    <t>CUGF810424MTCRNL08</t>
  </si>
  <si>
    <t>933 333 2654</t>
  </si>
  <si>
    <t>044 993 151 1331</t>
  </si>
  <si>
    <t xml:space="preserve">flor.delacruz@updelgolfo.mx; </t>
  </si>
  <si>
    <t xml:space="preserve">delacruz_flor@hotmail.com; </t>
  </si>
  <si>
    <t>L.E. TILO TOSCA CHABLE</t>
  </si>
  <si>
    <t>ENCARGADO DEL DEPARTAMENTO DE DESARROLLO Y EVALUACIÓN INSTITUCIONAL</t>
  </si>
  <si>
    <t>TOCT7103241T9</t>
  </si>
  <si>
    <t>TOCT710324HTCSHL09</t>
  </si>
  <si>
    <t>993 582 222 EXT. 9015</t>
  </si>
  <si>
    <t>044 993 396 3740</t>
  </si>
  <si>
    <t xml:space="preserve">evaluacion@uttab.edu.mx; </t>
  </si>
  <si>
    <t>USUMACINTA</t>
  </si>
  <si>
    <t>LIC. JAVIER CALDERÓN ORAMAS</t>
  </si>
  <si>
    <t>DIRECTOR DE ADMINISTRACIÓN Y FINANZAS</t>
  </si>
  <si>
    <t>CAOJ8108108W4</t>
  </si>
  <si>
    <t>CAOJ810810HTCLR05</t>
  </si>
  <si>
    <t>044 934 101 7615</t>
  </si>
  <si>
    <t xml:space="preserve">admon.fin@outlook.com; </t>
  </si>
  <si>
    <t xml:space="preserve">jcal0s@hotmail.com; </t>
  </si>
  <si>
    <t>TLAXCALA</t>
  </si>
  <si>
    <t>AUGUSTO MELÉNDEZ TEODORO</t>
  </si>
  <si>
    <t>META8407189Q7</t>
  </si>
  <si>
    <t>META840718HTLLDG06</t>
  </si>
  <si>
    <t>246 465 1300 EXT. 5003</t>
  </si>
  <si>
    <t>044 246 156 8951</t>
  </si>
  <si>
    <t xml:space="preserve">augustu.melendez@uptlax.edu.mx; </t>
  </si>
  <si>
    <t xml:space="preserve">a.mlndz.t@gmail.com; </t>
  </si>
  <si>
    <t>TAMAULIPAS</t>
  </si>
  <si>
    <t xml:space="preserve">ALTAMIRA </t>
  </si>
  <si>
    <t>ALELHÍ MARTÍNEZ VENEGAS</t>
  </si>
  <si>
    <t>DIRECTORA DE PLANEACIÓN Y DESARROLLO</t>
  </si>
  <si>
    <t>MAVA820910PC4</t>
  </si>
  <si>
    <t>MAVA820910MTSRNL00</t>
  </si>
  <si>
    <t>833 304 0474 EXT. 1005</t>
  </si>
  <si>
    <t>044 833 155 9401</t>
  </si>
  <si>
    <t xml:space="preserve">alelhi.martinez@upalt.edu.mx; </t>
  </si>
  <si>
    <t>VICTORIA</t>
  </si>
  <si>
    <t>ING. RAÚL VILLANUEVA NIÑO</t>
  </si>
  <si>
    <t>ENCARGADO DE LA DIRECCIÓN DE PLANEACIÓN Y DESARROLLO</t>
  </si>
  <si>
    <t>VINR521221BY2</t>
  </si>
  <si>
    <t>VINR521221HTSLXL07</t>
  </si>
  <si>
    <t>834 171 1100 EXT. 2104</t>
  </si>
  <si>
    <t>044 834 111 0090</t>
  </si>
  <si>
    <t xml:space="preserve">rvillanuevan@upv.edu.mx; </t>
  </si>
  <si>
    <t xml:space="preserve">rovit-05@hotmail.com; </t>
  </si>
  <si>
    <t>ALTAMIRA</t>
  </si>
  <si>
    <t>GONZALO EMILIO GÓMEZ TINAJERO</t>
  </si>
  <si>
    <t>GOTG841207KF4</t>
  </si>
  <si>
    <t>GOTG841207HTSMNN13</t>
  </si>
  <si>
    <t>833 260 0252 EXT. 1001</t>
  </si>
  <si>
    <t>044 833 442 8510</t>
  </si>
  <si>
    <t xml:space="preserve">gtinajero@utaltamira.edu.mx; </t>
  </si>
  <si>
    <t xml:space="preserve">vrios@utaltamira.edu.mx; </t>
  </si>
  <si>
    <t>NUEVO LAREDO</t>
  </si>
  <si>
    <t>MAEE. JUAN ENRIQUE GONZÁLEZ ROCHA</t>
  </si>
  <si>
    <t xml:space="preserve">COORDINADOR DE CUERPOS ACADÉMICOS E INVESTIGACIÓN </t>
  </si>
  <si>
    <t>GORJ69071571A</t>
  </si>
  <si>
    <t>GORJ690715HTSNCN09</t>
  </si>
  <si>
    <t>867 890 0000 EXT. 304</t>
  </si>
  <si>
    <t>867 722 8973</t>
  </si>
  <si>
    <t xml:space="preserve">jegonzalez@utnuevolaredo.edu.mx; </t>
  </si>
  <si>
    <t xml:space="preserve">juaneglz@hotmail.com; </t>
  </si>
  <si>
    <t>VERACRUZ</t>
  </si>
  <si>
    <t>HUATUSCO</t>
  </si>
  <si>
    <t>MIGUEL VICENTE TECO JÁCOME</t>
  </si>
  <si>
    <t>DIRECTOR DEL PROGRAMA EDUCATIVO INGENIERÍA EN BIOTECNOLOGÍA</t>
  </si>
  <si>
    <t>TEJM820213I16</t>
  </si>
  <si>
    <t>TEJM820213HVZCCG09</t>
  </si>
  <si>
    <t>273 734 3612</t>
  </si>
  <si>
    <t>044 273 116 5619</t>
  </si>
  <si>
    <t xml:space="preserve">dir-biotecnologia@uphuatusco.edu.mx; </t>
  </si>
  <si>
    <t>SURESTE DE VERACRUZ</t>
  </si>
  <si>
    <t>PAOLA LORENZANA MARTÍNEZ</t>
  </si>
  <si>
    <t>ANALISTA DE LA DIRECCIÓN DE ADMINISTRACIÓN Y FINANZAS</t>
  </si>
  <si>
    <t>LOMP801001H52</t>
  </si>
  <si>
    <t>LOMP801001MDFRRL00</t>
  </si>
  <si>
    <t>921 211 0160 EXT. 2013</t>
  </si>
  <si>
    <t>044 921 119 6453</t>
  </si>
  <si>
    <t xml:space="preserve">magali.huesca@utsv.edu.mx; </t>
  </si>
  <si>
    <t xml:space="preserve">paola.lorenzana@utsv.edu.mx; </t>
  </si>
  <si>
    <t>CENTRO DE VERACRUZ</t>
  </si>
  <si>
    <t>MTRA. SANDRA LUZ HERNÁNDEZ VALLADOLID</t>
  </si>
  <si>
    <t>PROFESOR DE TIEMPO COMPLETO EN EL ÁREA DE AGRICULTURA SUSTENTABLE Y PROTEGIDA</t>
  </si>
  <si>
    <t>HEVS661111RU8</t>
  </si>
  <si>
    <t>HEVS661111MVZRLN06</t>
  </si>
  <si>
    <t>278 732 2050 EXT. 248/293</t>
  </si>
  <si>
    <t>044 271 140 7708</t>
  </si>
  <si>
    <t xml:space="preserve">sandra.hernandez@utcv.edu.mx; </t>
  </si>
  <si>
    <t xml:space="preserve">sandvallad@hotmail.com; </t>
  </si>
  <si>
    <t>YUCATÁN</t>
  </si>
  <si>
    <t>PONIENTE</t>
  </si>
  <si>
    <t>ING. SULMY NAIM QUINTAL QUINTAL</t>
  </si>
  <si>
    <t>COORDINADORA DE PLANEACIÓN Y CALIDAD</t>
  </si>
  <si>
    <t>QUQS880202MI5</t>
  </si>
  <si>
    <t>QUQS880202MYNNNL05</t>
  </si>
  <si>
    <t>997 971 2183 EXT.108</t>
  </si>
  <si>
    <t>044 999 227 4357</t>
  </si>
  <si>
    <t xml:space="preserve">utp.planeacion.calidad@hotmail.com; </t>
  </si>
  <si>
    <t xml:space="preserve">coordinaciondecalidadutp@gmail.com; </t>
  </si>
  <si>
    <t xml:space="preserve"> METROPOLITANA</t>
  </si>
  <si>
    <t xml:space="preserve">MED. SERGIO JORGE MARTÍNEZ VERA </t>
  </si>
  <si>
    <t>SUBDIRECTOR DE ASUNTOS ACADÉMICOS Y PLANEACIÓN</t>
  </si>
  <si>
    <t>MAVS650614HYN</t>
  </si>
  <si>
    <t>MAVS650614HYNRRR01</t>
  </si>
  <si>
    <t>999 940 6125 EXT. 1301</t>
  </si>
  <si>
    <t>044 999 172 9275</t>
  </si>
  <si>
    <t xml:space="preserve">jorge.martinez@utmetropolitana.edu.mx; </t>
  </si>
  <si>
    <t xml:space="preserve">sjorgemartinez@gmail.com; </t>
  </si>
  <si>
    <t>REGIONAL DEL SUR</t>
  </si>
  <si>
    <t>TSU DANYA NICTE-HÁ CESAR PEÑA</t>
  </si>
  <si>
    <t>TÉCNICO CONTABLE EN LA DIRECCIÓN DE FINANZAS</t>
  </si>
  <si>
    <t>CEPD92083153A</t>
  </si>
  <si>
    <t>CEPD920831MDFSXN09</t>
  </si>
  <si>
    <t>997 974 0947 EXT. 113</t>
  </si>
  <si>
    <t>044 997 103 5629</t>
  </si>
  <si>
    <t xml:space="preserve">danya3120@hotmail.com; </t>
  </si>
  <si>
    <t xml:space="preserve">nilma.loo@utregionaldelsur.edu.mx; </t>
  </si>
  <si>
    <t>MAYAB</t>
  </si>
  <si>
    <t xml:space="preserve">C.P. CELIA MARTINA CÁMARA GÓNGORA </t>
  </si>
  <si>
    <t>COORDINADORA DE ADMINISTRACIÓN Y FINANZAS</t>
  </si>
  <si>
    <t>CAGC770927971</t>
  </si>
  <si>
    <t>CAGC770927MYNMNL03</t>
  </si>
  <si>
    <t xml:space="preserve">997 976 0112 </t>
  </si>
  <si>
    <t>044 997 102 8859</t>
  </si>
  <si>
    <t xml:space="preserve">flaca647@hotmail.com; </t>
  </si>
  <si>
    <t>ZACATECAS</t>
  </si>
  <si>
    <t>LIC. JUAN CARLOS MEDRANO QUEZADA</t>
  </si>
  <si>
    <t xml:space="preserve">CONTRALOR INTERNO </t>
  </si>
  <si>
    <t>MEQJ8001174X1</t>
  </si>
  <si>
    <t>MEQJ800117HZSDZN03</t>
  </si>
  <si>
    <t>493 935 7106 EXT. 113</t>
  </si>
  <si>
    <t>044 492 107 9740</t>
  </si>
  <si>
    <t xml:space="preserve">cuatemq@hotmail.com; </t>
  </si>
  <si>
    <t xml:space="preserve">jccontraloria@upz.edu.mx; </t>
  </si>
  <si>
    <t>ESTADO DE ZACATECAS</t>
  </si>
  <si>
    <t>M. EN C. AÍDA ANGÉLICA HUERTA GARCÍA</t>
  </si>
  <si>
    <t>DIRECTORA DE PLANEACIÓN Y EVALUACIÓN – REPRESENTANTE INSTITUCIONAL ANTE PRODEP</t>
  </si>
  <si>
    <t>HUGA581101NM3</t>
  </si>
  <si>
    <t>HUGA581101MMNRRD06</t>
  </si>
  <si>
    <t>492 927 6184 EXT. 322</t>
  </si>
  <si>
    <t>044 492 132 0520</t>
  </si>
  <si>
    <t xml:space="preserve">ahuerta@utzac.edu.mx; </t>
  </si>
  <si>
    <t xml:space="preserve">aida_angelica_hg@utzac.edu.mx; </t>
  </si>
  <si>
    <t>*</t>
  </si>
  <si>
    <t>RES</t>
  </si>
  <si>
    <t>-</t>
  </si>
  <si>
    <t>HOMBRES</t>
  </si>
  <si>
    <t>MUJERES</t>
  </si>
  <si>
    <t>TOTAL</t>
  </si>
  <si>
    <t>1a_MIN</t>
  </si>
  <si>
    <t>2a_MIN</t>
  </si>
  <si>
    <t>TOTAL_MIN</t>
  </si>
  <si>
    <t>Oficio para designación responsable</t>
  </si>
  <si>
    <t>Acuse</t>
  </si>
  <si>
    <t>Cédula</t>
  </si>
  <si>
    <t>TITULAR</t>
  </si>
  <si>
    <t>DIR_UNIV</t>
  </si>
  <si>
    <t>LOCALIDAD</t>
  </si>
  <si>
    <t>CLAVE_LOC</t>
  </si>
  <si>
    <t>MUNICIPIO</t>
  </si>
  <si>
    <t>CLAVE_MUN</t>
  </si>
  <si>
    <t>C.P.</t>
  </si>
  <si>
    <t>TEL</t>
  </si>
  <si>
    <t>EMAIL_UNIV</t>
  </si>
  <si>
    <t>514.2.1.055/2019; 13 de marzo 2019</t>
  </si>
  <si>
    <t>Acuse de Oficio</t>
  </si>
  <si>
    <t>Si</t>
  </si>
  <si>
    <t>M.A. LUIS CARLOS IBARRA TEJEDA</t>
  </si>
  <si>
    <t>RECTOR</t>
  </si>
  <si>
    <t>PASEO SAN GERARDO 207, FRACC. SAN GERARDO</t>
  </si>
  <si>
    <t>044 449 442 1400</t>
  </si>
  <si>
    <t xml:space="preserve">luis.ibarra@upa.edu.mx; </t>
  </si>
  <si>
    <t>M.A. MIGUEL ANTONIO CHÁVEZ MARTÍNEZ</t>
  </si>
  <si>
    <t>BLVD. JUAN PABLO II  1302 FRACC. EXHACIENDA LA CANTERA</t>
  </si>
  <si>
    <t>449 910 5000</t>
  </si>
  <si>
    <t xml:space="preserve">miguel.chavez@utags.edu.mx; </t>
  </si>
  <si>
    <t>Oficio Designación</t>
  </si>
  <si>
    <t>M.E.F. MARÍA ANGÉLICA MARTÍNEZ DÍAZ</t>
  </si>
  <si>
    <t>RECTORA</t>
  </si>
  <si>
    <t>AV. UNIVERSIDAD 1001</t>
  </si>
  <si>
    <t>ESTACIÓN RINCÓN</t>
  </si>
  <si>
    <t>RINCÓN DE ROMOS</t>
  </si>
  <si>
    <t>465 965 0030</t>
  </si>
  <si>
    <t xml:space="preserve">angelica.martinez@utna.edu.mx; </t>
  </si>
  <si>
    <t>JUAN JESÚS ALGRÁVEZ URANGA</t>
  </si>
  <si>
    <t>CALLE DE LA CLARIDAD S/N, COL. PLUTARCO ELÍAS CALLES</t>
  </si>
  <si>
    <t>MEXICALI</t>
  </si>
  <si>
    <t xml:space="preserve">jjalgravez@upbc.edu.mx; </t>
  </si>
  <si>
    <t xml:space="preserve">M.A OTHON ROGELIO CASILLAS ÁNGEL </t>
  </si>
  <si>
    <t xml:space="preserve">RECTOR </t>
  </si>
  <si>
    <t>CARRETERA LIBRE TIJUANA TECATE KM 10</t>
  </si>
  <si>
    <t xml:space="preserve">EL REFUGIO QUINTAS CAMPESTRE </t>
  </si>
  <si>
    <t>664 969 4700 EXT 4710</t>
  </si>
  <si>
    <t xml:space="preserve">othon.casillas@uttijuana.edu.mx; </t>
  </si>
  <si>
    <t>DR. LISANDRO MONTESINOS SALAZAR</t>
  </si>
  <si>
    <t>ENTRONQUE TONINÁ, KM. 0.5, CARRETERA OCOSINGO-ALTAMIRANO</t>
  </si>
  <si>
    <t>OCOSINGO</t>
  </si>
  <si>
    <t>919 673 0970</t>
  </si>
  <si>
    <t xml:space="preserve">rectoria@laselva.edu.mx; </t>
  </si>
  <si>
    <t>DR. GONZALO VÁZQUEZ NATARÉN</t>
  </si>
  <si>
    <t>4ª. AVENIDA SUR NÚMERO 02</t>
  </si>
  <si>
    <t>DR. NAVOR FRANCISCO BALLINAS MORALES</t>
  </si>
  <si>
    <t>CARRETERA TUXTLA GUTIÉRREZ – PORTILLO ZARAGOZA KM. 21+500, COL. LAS BRISAS</t>
  </si>
  <si>
    <t>SUCHIAPA</t>
  </si>
  <si>
    <t>961 617 1460 EXT. 50100</t>
  </si>
  <si>
    <t xml:space="preserve">rectoria@upchiapas.edu.mx; </t>
  </si>
  <si>
    <t>M.A. GUADALUPE ELVIRA GARCÍA CORTÉS</t>
  </si>
  <si>
    <t>LABOR DE TERRAZAS #13200</t>
  </si>
  <si>
    <t>614 2 14 24 24</t>
  </si>
  <si>
    <t xml:space="preserve">ggarcia@upchihuahua.edu.mx; </t>
  </si>
  <si>
    <t>GUILLERMO JOSÉ ÁLVAREZ TERRAZAS</t>
  </si>
  <si>
    <t>AV. UNIVERSIDAD TECNOLÓGICA NO. 3051, COL. LOTE BRAVO II</t>
  </si>
  <si>
    <t>JUÁREZ</t>
  </si>
  <si>
    <t>656 649 0600</t>
  </si>
  <si>
    <t xml:space="preserve">guillermo_alvarez@utcj.edu.mx; </t>
  </si>
  <si>
    <t>M.C. FRANCISCO RODRÍGUEZ RICO</t>
  </si>
  <si>
    <t xml:space="preserve">KM3 CARRETERA CHIHUAHUA A ALDAMA S/N, COLONIA COLINAS DE LEÓN </t>
  </si>
  <si>
    <t>(614) 420 3410 EXT. 1150</t>
  </si>
  <si>
    <t xml:space="preserve">rectoria@utchsur.edu.mx; frodriguez@utchsur.edu.mx; </t>
  </si>
  <si>
    <t>No</t>
  </si>
  <si>
    <t>VIVIANA MUNGUÍA SANDOVAL</t>
  </si>
  <si>
    <t>ENCARGADA DEL DESPACHO DE RECTORÍA</t>
  </si>
  <si>
    <t>CALLE NIÑOS HÉROES S/N, COL. LA ESPERANZA</t>
  </si>
  <si>
    <t xml:space="preserve">CASAS GRANDES </t>
  </si>
  <si>
    <t>636 692 4579</t>
  </si>
  <si>
    <t xml:space="preserve">viviana_munguia@utpaquime.edu.mx; </t>
  </si>
  <si>
    <t>ALFREDO ATTOLINI PESQUEIRA</t>
  </si>
  <si>
    <t>ENCARGADO DEL DESPACHO DE RECTORÍA</t>
  </si>
  <si>
    <t>PEZ LUCIO 10526 COL. PUERTO ANAPRA</t>
  </si>
  <si>
    <t>JUAREZ</t>
  </si>
  <si>
    <t xml:space="preserve">rectoria@utpn.edu.mx; </t>
  </si>
  <si>
    <t>DRA. MARÍA GLORIA HINOJOSA RUIZ</t>
  </si>
  <si>
    <t>CARRETERA 57, KM. 18,</t>
  </si>
  <si>
    <t>EJIDO RÍO ESCONDIDO</t>
  </si>
  <si>
    <t>NAVA</t>
  </si>
  <si>
    <t>878 782 6300</t>
  </si>
  <si>
    <t xml:space="preserve">rectoriautnortedecoahuila@outlook.com; </t>
  </si>
  <si>
    <t>MTRO. RICARDO SERRATO ROJAS</t>
  </si>
  <si>
    <t xml:space="preserve">AV. UNIVERSIDAD S/N </t>
  </si>
  <si>
    <t>PUEBLO DE SANTIAGO</t>
  </si>
  <si>
    <t xml:space="preserve">CUENCAMÉ </t>
  </si>
  <si>
    <t>671 763 0764</t>
  </si>
  <si>
    <t xml:space="preserve">ricardo.serrato@upcuencame.edu.mx; </t>
  </si>
  <si>
    <t>M.A. LUIS DE VILLA BARRERA</t>
  </si>
  <si>
    <t>CARRETERA EL VERGEL – LA TORREÑA KM. 0.820</t>
  </si>
  <si>
    <t>EL VERGEL</t>
  </si>
  <si>
    <t>871) 192-27-00</t>
  </si>
  <si>
    <t xml:space="preserve">ldevilla@upgop.edu.mx; </t>
  </si>
  <si>
    <t xml:space="preserve">ARTURO FRAGOSO CORRAL </t>
  </si>
  <si>
    <t>CARRETERA DURANGO-MEZQUITAL KM 4.5</t>
  </si>
  <si>
    <t xml:space="preserve">GABINO SANTILLÁN </t>
  </si>
  <si>
    <t>618 137 3050</t>
  </si>
  <si>
    <t xml:space="preserve">utdurango@utd.edu.mx; </t>
  </si>
  <si>
    <t>DR. ALFREDO VILLALOBOS JÁUREGUI</t>
  </si>
  <si>
    <t>CARRETERA FEDERAL TORREÓN-CD. JUÁREZ KM 7.5, EJIDO LAS CUEVAS</t>
  </si>
  <si>
    <t>LERDO</t>
  </si>
  <si>
    <t>871 725 3372</t>
  </si>
  <si>
    <t xml:space="preserve">rectoria@utlaguna.edu.mx; </t>
  </si>
  <si>
    <t>MTRA. TERESA LIZET MARTÍNEZ PLATA</t>
  </si>
  <si>
    <t>AV. MEXIQUENSE S/N, ESQ., AV. UNIVERSIDAD POLITÉCNICA, COL. VILLA ESMERALDA</t>
  </si>
  <si>
    <t>TULTITLÁN DE MARIANO ESCOBEDO</t>
  </si>
  <si>
    <t>TULTITLÁN</t>
  </si>
  <si>
    <t>555 062 6462</t>
  </si>
  <si>
    <t xml:space="preserve">rectoria@upvm.edu.mx; </t>
  </si>
  <si>
    <t>BRENDA LETICIA DURÁN HUERTA MONÁRREZ</t>
  </si>
  <si>
    <t>PROLONGACIÓN 5 DE MAYO NO. 10, COL. TECÁMAC DE FELIPE VILLANUEVA CENTRO</t>
  </si>
  <si>
    <t>555 938 8670</t>
  </si>
  <si>
    <t xml:space="preserve">rectoria_upt@uptecamac.edu.mx; </t>
  </si>
  <si>
    <t>IVETTE TOPETE GARCÍA</t>
  </si>
  <si>
    <t>CIRCUITO UNIVERSIDAD TECNOLÓGICA, S/N, COL. BENITO JUÁREZ</t>
  </si>
  <si>
    <t>CD. NEZAHUALCÓYOTL</t>
  </si>
  <si>
    <t>555 557 1602</t>
  </si>
  <si>
    <t xml:space="preserve">rector@utn.edu.mx; </t>
  </si>
  <si>
    <t>DR. ROBERTO A. GARCÍA SEVILLA</t>
  </si>
  <si>
    <t>EMILIANO ZAPATA S/N, COL. EL TRÁFICO</t>
  </si>
  <si>
    <t>NICOLÁS ROMERO</t>
  </si>
  <si>
    <t xml:space="preserve">552 649 3138 </t>
  </si>
  <si>
    <t xml:space="preserve">rectoria@utfv.edu.mx; </t>
  </si>
  <si>
    <t>RAFAEL ADOLFO NUÑEZ GONZÁLEZ</t>
  </si>
  <si>
    <t>CARRETERA FEDERAL MÉXICO-PACHUCA, PREDIO SIERRA HERMOSA</t>
  </si>
  <si>
    <t>SIERRA HERMOSA</t>
  </si>
  <si>
    <t>555 936 8400</t>
  </si>
  <si>
    <t xml:space="preserve">rectoria@uttecamac.edu.mx; </t>
  </si>
  <si>
    <t>ARQ. ALEJANDRO MOJICA SALGADO</t>
  </si>
  <si>
    <t>CARRETERA TEJUPILCO AMATEPEC, KM. 12, S/N</t>
  </si>
  <si>
    <t>SAN MIGUEL IXTAPAN</t>
  </si>
  <si>
    <t>TEJUPILCO</t>
  </si>
  <si>
    <t xml:space="preserve">724 26 940 16 EXT. 105 </t>
  </si>
  <si>
    <t xml:space="preserve">utsurrectoria@hotmail.com; </t>
  </si>
  <si>
    <t>MTRO. HUGO GARCÍA VARGAS</t>
  </si>
  <si>
    <t>AV. UNIVERSIDAD SUR 1001</t>
  </si>
  <si>
    <t>JUNA ALONSO</t>
  </si>
  <si>
    <t>CORTAZAR</t>
  </si>
  <si>
    <t>461 441 4300 EXT. 4301</t>
  </si>
  <si>
    <t xml:space="preserve">hgarcia@upgto.edu.mx; </t>
  </si>
  <si>
    <t>GUILLERMO ARIAS GUZMÁN</t>
  </si>
  <si>
    <t>CARRETERA IRAPUATO-LA PIEDAD KM. 44</t>
  </si>
  <si>
    <t>PREDIO EL DERRAMADERO</t>
  </si>
  <si>
    <t>PÉNJAMO,</t>
  </si>
  <si>
    <t>469 692 6000</t>
  </si>
  <si>
    <t xml:space="preserve">rector@uppenjamo.edu.mx; </t>
  </si>
  <si>
    <t>ALMA VERÓNICA LÓPEZ LÓPEZ</t>
  </si>
  <si>
    <t>CARR. SILAO ROMITA KM 2. COL. SAN JUAN DE LOS DURÁN</t>
  </si>
  <si>
    <t>SILAO</t>
  </si>
  <si>
    <t>472 723 8700</t>
  </si>
  <si>
    <t>SOFÍA AYALA RODRÍGUEZ</t>
  </si>
  <si>
    <t>BLVD. UNIVERSIDAD TECNOLÓGICA 225, COL. SAN CARLOS</t>
  </si>
  <si>
    <t>477 710 0020 EXT. 104</t>
  </si>
  <si>
    <t xml:space="preserve">sayalar@utleon.edu.mx; </t>
  </si>
  <si>
    <t>ANDRÉS SALVADOR CASILLAS BARAJAS</t>
  </si>
  <si>
    <t>AV. EDUCACIÓN TECNOLÓGICA 34, FRACC. UNIVERSIDAD</t>
  </si>
  <si>
    <t>DOLORES HIDALGO CUNA DE LA INDEPENDENCIA NACIONAL</t>
  </si>
  <si>
    <t>MTRO. ALEJANDRO SÁNCHEZ GARCÍA</t>
  </si>
  <si>
    <t>CARR. VALLE-HUANÍMARO KM. 1.2</t>
  </si>
  <si>
    <t>VALLE DE SANTIAGO</t>
  </si>
  <si>
    <t>456 643 7180</t>
  </si>
  <si>
    <t xml:space="preserve">rectoria@utsoe.edu.mx; asanchezg@utsoe.edu.mx; </t>
  </si>
  <si>
    <t>C.P. RENÉ GALEANA SALGADO</t>
  </si>
  <si>
    <t>CARRETERA NACIONAL ACAPULCO-ZIHUATANEJO KM. 201, EJIDO EL COCOTERO</t>
  </si>
  <si>
    <t>PETATLÁN</t>
  </si>
  <si>
    <t>758 538 2018</t>
  </si>
  <si>
    <t xml:space="preserve">rectoria@utcgg.edu.mx; </t>
  </si>
  <si>
    <t>LIC. RAYMUNDO LUIS ARROYO DELGADO</t>
  </si>
  <si>
    <t>AV. CATALINA PASTRANA S/N</t>
  </si>
  <si>
    <t xml:space="preserve">IGUALA DE LA INDEPENDENCIA </t>
  </si>
  <si>
    <t>733 334 0694 EXT 101 Y 102</t>
  </si>
  <si>
    <t xml:space="preserve">rectoria@utrng.edu.mx; </t>
  </si>
  <si>
    <t>DR. EDUARDO MOGICA MARTÍNEZ</t>
  </si>
  <si>
    <t>PARQUE INDUSTRIAL SIGLO XXI, KM 3.5, COL. TEPOXTEQUITO</t>
  </si>
  <si>
    <t>HUEJUTLA DE REYES</t>
  </si>
  <si>
    <t>HUEJUTLA</t>
  </si>
  <si>
    <t>789 855 0001</t>
  </si>
  <si>
    <t xml:space="preserve">rectoria@uphuejutla.edu.mx; </t>
  </si>
  <si>
    <t>DR. MARCO ANTONIO FLORES GONZÁLEZ</t>
  </si>
  <si>
    <t>CARRETERA PACHUCA-CIUDAD SAHAGÚN KM. 20</t>
  </si>
  <si>
    <t>RANCHO LUNA</t>
  </si>
  <si>
    <t>ZEMPOALA</t>
  </si>
  <si>
    <t>771 547 7510 EXT. 2200</t>
  </si>
  <si>
    <t xml:space="preserve">upp@upp.edu.mx; </t>
  </si>
  <si>
    <t>DR. ARTURO GIL BORJA</t>
  </si>
  <si>
    <t>CALLE INGENIERÍAS # 100. COL. HUAPALCALCO</t>
  </si>
  <si>
    <t>HUAPALCALCO</t>
  </si>
  <si>
    <t>TULANCINGO DE BRAVO</t>
  </si>
  <si>
    <t>775 755 82 02</t>
  </si>
  <si>
    <t xml:space="preserve">arturo.gil@upt.edu.mx; </t>
  </si>
  <si>
    <t>MTRA. NORMA IVONNE LUNA CAMPOS</t>
  </si>
  <si>
    <t>BOULEVARD ACCESO A TOLCAYUCA 1009, EX HACIENDA DE SAN JAVIER</t>
  </si>
  <si>
    <t>TOLCAYUCA</t>
  </si>
  <si>
    <t>743 741 1015 EXT. 101</t>
  </si>
  <si>
    <t xml:space="preserve"> rectoria@upmh.edu.mx; asistente.rectoria@upmh.edu.mx; </t>
  </si>
  <si>
    <t>MTRO. RICARDO RODRÍGUEZ ALARCÓN</t>
  </si>
  <si>
    <t>CARRETERA HUEJUTLA-CAHALAHUIYAPA S/N, COLONIA TEPOXTECO</t>
  </si>
  <si>
    <t>789 893 3130 EXT. 103</t>
  </si>
  <si>
    <t xml:space="preserve">rectoria@uthh.edu.mx; </t>
  </si>
  <si>
    <t>MTRO. MIGUEL ÁNGEL TÉLLEZ JARDÍNEZ</t>
  </si>
  <si>
    <t>CARRETERA MÉXICO TAMPICO, KM. 100, TRAMO PACHUCA-HUEJUTLA</t>
  </si>
  <si>
    <t>ZACUALTIPÁN DE ÁNGELES</t>
  </si>
  <si>
    <t>774 742 0123 EXT. 101</t>
  </si>
  <si>
    <t xml:space="preserve">miguel.angel.tellez@utsh.edu.mx; rectoria@utsh.edu.mx; </t>
  </si>
  <si>
    <t>DR. JULIO MÁRQUEZ RODRÍGUEZ</t>
  </si>
  <si>
    <t>CAMINO A AHUEHUETITLA 301, COL LAS PRESAS</t>
  </si>
  <si>
    <t>771 247 4026 EXT. 1350</t>
  </si>
  <si>
    <t xml:space="preserve">rectoria@utectulancingo.edu.mx; </t>
  </si>
  <si>
    <t>DR. LUIS TELLÉZ REYES</t>
  </si>
  <si>
    <t xml:space="preserve">AVENIDA UNIVERSIDAD TECNOLÓGICA NO.1000, COL. EL 61 </t>
  </si>
  <si>
    <t>EL CARMEN</t>
  </si>
  <si>
    <t>TULA DE ALLENDE</t>
  </si>
  <si>
    <t xml:space="preserve">rectoria@uttt.edu.mx; </t>
  </si>
  <si>
    <t>MARCO ANTONIO OCADIZ CRUZ</t>
  </si>
  <si>
    <t xml:space="preserve">CARR. IXMIQUILPAN- CAPULA KM 4 </t>
  </si>
  <si>
    <t>EL NITH</t>
  </si>
  <si>
    <t>IXMIQUILPAN</t>
  </si>
  <si>
    <t xml:space="preserve">marcosep09@hotmail.com; </t>
  </si>
  <si>
    <t>ENRIQUE JAVUER SOLÓRZANO CARRILLO</t>
  </si>
  <si>
    <t>CARRETERA TLAJOMULCO -SANTA FÉ KM. 3.5 NO. 595, COL. LOMAS DE TEJEDA</t>
  </si>
  <si>
    <t>LOMAS DE TEJEDA</t>
  </si>
  <si>
    <t>TLAJOMULCO DE ZUÑIGA</t>
  </si>
  <si>
    <t>333 040 9902 EXT. 902</t>
  </si>
  <si>
    <t xml:space="preserve">rector@upzmg.edu.mx; </t>
  </si>
  <si>
    <t>DR. VICTOR GONZÁLEZ TORRES</t>
  </si>
  <si>
    <t>LUIS J. JIMÉNEZ 577, COL. PRIMERO DE MAYO</t>
  </si>
  <si>
    <t>333 030 0912</t>
  </si>
  <si>
    <t xml:space="preserve">rector.utj@uth.edu.mx; victor.gonzalez@utj.edu.mx; ingrit.guillen@utj.edu.mx; </t>
  </si>
  <si>
    <t>CARRETERA URUAPAN-CARAPAN 1200, RANCHO DE LA GUADALUPE</t>
  </si>
  <si>
    <t>CAPACUARO</t>
  </si>
  <si>
    <t>452 502 7361</t>
  </si>
  <si>
    <t xml:space="preserve">rectoria@upolu.edu.mx; vicbravo_mx@hotmail.com; </t>
  </si>
  <si>
    <t>LIC. MINERVA BAUTISTA GÓMEZ</t>
  </si>
  <si>
    <t>AV. VICEPRESIDENTE PINO SUÁREZ  750</t>
  </si>
  <si>
    <t xml:space="preserve">correspondenciautm@hotmail.com; </t>
  </si>
  <si>
    <t>DR. ARTURO MAZARI ESPÍN</t>
  </si>
  <si>
    <t>BOULEVARD CUAUHNÁHUAC # 566, COL. EL TEXCAL</t>
  </si>
  <si>
    <t>JIUTEPEC</t>
  </si>
  <si>
    <t>777 229 3500 EXT. 3532</t>
  </si>
  <si>
    <t xml:space="preserve">amazari@upemor.edu.mx; </t>
  </si>
  <si>
    <t>M. EN D. SANDRA LUCERO ROBLES ESPINOZA</t>
  </si>
  <si>
    <t>AV. UNIVERSIDAD TECNOLÓGICA 1, PALO ESCRITO</t>
  </si>
  <si>
    <t>EMILIANO ZAPATA</t>
  </si>
  <si>
    <t>777 101 0221</t>
  </si>
  <si>
    <t xml:space="preserve">rectoria@utez.edu.mx; </t>
  </si>
  <si>
    <t>M.C.A. JOSÉ ANDRÉS RODRÍGUEZ DOMÍNGUEZ</t>
  </si>
  <si>
    <t>CARRETERA FEDERAL 200 KM. 9</t>
  </si>
  <si>
    <t>XALISCO</t>
  </si>
  <si>
    <t>311 211 9800</t>
  </si>
  <si>
    <t xml:space="preserve">rectoria@utnay.edu.mx; </t>
  </si>
  <si>
    <t>MIGUEL SALINAS RAMÍREZ</t>
  </si>
  <si>
    <t>CARRETERA SANTIAGO ENTRONQUE INTERNACIONAL NO. 15, KM 5</t>
  </si>
  <si>
    <t>SANTIAGO IXCUINTLA</t>
  </si>
  <si>
    <t>323 235 8000</t>
  </si>
  <si>
    <t xml:space="preserve">rectoria@utdelacosta.edu.mx; </t>
  </si>
  <si>
    <t>MIGUEL IGNACIO NAVARRO GUTIÉRREZ</t>
  </si>
  <si>
    <t>BOULEVARD NUEVO VALLARTA 65</t>
  </si>
  <si>
    <t>NUEVO VALLARTA</t>
  </si>
  <si>
    <t>322 226 8300</t>
  </si>
  <si>
    <t xml:space="preserve">rectoria@utbb.edu.mx; </t>
  </si>
  <si>
    <t>MTRO. GERARDO CAMARILLO GUAJARDO</t>
  </si>
  <si>
    <t>AVENIDA POLITÉCNICA 2331, COL. EL BARRETAL</t>
  </si>
  <si>
    <t>APODACA</t>
  </si>
  <si>
    <t>814 000 4200</t>
  </si>
  <si>
    <t>C.P. LUIS TREVIÑO MONTEMAYOR</t>
  </si>
  <si>
    <t>CARRETERA SALTILLO-MONTERREY KM. 61.5</t>
  </si>
  <si>
    <t>818 124 8400</t>
  </si>
  <si>
    <t xml:space="preserve">utsc@utsc.edu.mx; </t>
  </si>
  <si>
    <t>LIC. PABLO CESAR LÓPEZ GARCÍA</t>
  </si>
  <si>
    <t>LIBRAMIENTO NORESTE KM. 33.5 ENTRE CARRETERA LAREDO Y CARRETERA COLOMBIA</t>
  </si>
  <si>
    <t>GRAL. MARIANO ESCOBEDO</t>
  </si>
  <si>
    <t>815 000 4216</t>
  </si>
  <si>
    <t xml:space="preserve">utenl@ute.edu.mx; </t>
  </si>
  <si>
    <t>LUIS EDUARDO ESPINOSA GALICIA</t>
  </si>
  <si>
    <t>AV-AMPLIACIÓN LUIS OROPEZA 5202</t>
  </si>
  <si>
    <t>LAS VEGAS</t>
  </si>
  <si>
    <t>222 890 1392</t>
  </si>
  <si>
    <t xml:space="preserve">rectoria@upamozoc.edu.mx; </t>
  </si>
  <si>
    <t>MTRA. MAYRA ANGELICA SÁNCHEZ GARCÍA</t>
  </si>
  <si>
    <t>TERCER CARRIL DEL EJIDO SERRANO S/N</t>
  </si>
  <si>
    <t>SAN MATEO CUANALÁ</t>
  </si>
  <si>
    <t>JUAN C. BONILLA</t>
  </si>
  <si>
    <t xml:space="preserve">rectora@uppuebla.edu.mx; </t>
  </si>
  <si>
    <t>MTRA. NADIA JISETT QUEZADA LÓPEZ</t>
  </si>
  <si>
    <t>CALLE POPOCATÉPETL S/N, COLONIA TRES CERRITOS</t>
  </si>
  <si>
    <t>222 582 5222</t>
  </si>
  <si>
    <t xml:space="preserve">rectoria@metropoli.edu.mx; </t>
  </si>
  <si>
    <t xml:space="preserve">HECTOR XAVIER VELASCO PÉREZ </t>
  </si>
  <si>
    <t xml:space="preserve">CAMINO REAL A SAN MATEO S/N </t>
  </si>
  <si>
    <t>SANTA ANA XALMIMILULCO</t>
  </si>
  <si>
    <t>227 275 9300 EXT. 9301, 9302</t>
  </si>
  <si>
    <t xml:space="preserve">rector@uth.edu.mx; </t>
  </si>
  <si>
    <t>MTRO. MIGUEL CHOY LÓPEZ</t>
  </si>
  <si>
    <t>PROLONGACIÓN REFORMA NO. 168, BARRIO DE SANTIAGO MIHUACÁN</t>
  </si>
  <si>
    <t>243 436 3894</t>
  </si>
  <si>
    <t xml:space="preserve">rectoriautim@yahoo.com.mx; </t>
  </si>
  <si>
    <t>DR. FRANCISCO VALENCIA PONCE</t>
  </si>
  <si>
    <t>PROLONGACIÓN DE LA 37 NORTE 3402.</t>
  </si>
  <si>
    <t>276 477 1422, 276 477 1510</t>
  </si>
  <si>
    <t xml:space="preserve">fvalencia_ponce@hotmail.com; rectoria.uto@hotmail.com; </t>
  </si>
  <si>
    <t>MTRO. RODOLFO RAMOS GARCÍA</t>
  </si>
  <si>
    <t>ANTIGUO CAMINO A LA RESURRECCIÓN 1002-A, ZONA INDUSTRIAL ORIENTE</t>
  </si>
  <si>
    <t>222 309 8887</t>
  </si>
  <si>
    <t xml:space="preserve">rector@utpuebla.edu.mx; </t>
  </si>
  <si>
    <t>LIC. KARINA FERNÁNDEZ PATRICIO</t>
  </si>
  <si>
    <t>AV. UNIVERSIDAD TECNOLÓGICA 1</t>
  </si>
  <si>
    <t>249 422 3301</t>
  </si>
  <si>
    <t xml:space="preserve">rectoriautt@hotmail.com; </t>
  </si>
  <si>
    <t>C.P. GERARDO VARGAS ORTIZ</t>
  </si>
  <si>
    <t>AV. UNIVERSIDAD TECNOLÓGICA 1000, COL. TIERRA NEGRA</t>
  </si>
  <si>
    <t>764 764 5243</t>
  </si>
  <si>
    <t xml:space="preserve">gerardovargas.utxj@yahoo.com.mx; rectoriautxj@yahoo.com.mx; </t>
  </si>
  <si>
    <t>MTRO. RAÚL BRAULIO PACHECO GARMENDIA</t>
  </si>
  <si>
    <t>PROLONGACIÓN DE LA 1 SUR 1101, SAN PABLO TEPETZINGO</t>
  </si>
  <si>
    <t>SAN PABLO TEPETZINGO</t>
  </si>
  <si>
    <t>238 380 3100</t>
  </si>
  <si>
    <t xml:space="preserve">rectoria@uttehuacan.edu.mx; </t>
  </si>
  <si>
    <t>DRA. MARTHA ELENA SOTO OBREGÓN</t>
  </si>
  <si>
    <t>CARRETERA ESTATAL 420 SN</t>
  </si>
  <si>
    <t>EL ROSARIO</t>
  </si>
  <si>
    <t>EL MARQUÉS</t>
  </si>
  <si>
    <t>442 101 9000</t>
  </si>
  <si>
    <t xml:space="preserve">rectoria@upq.mx; </t>
  </si>
  <si>
    <t>ING. JORGE ENRIQUE LEONARDO GUTIERREZ DE VELASCO</t>
  </si>
  <si>
    <t>CARRETERA ESTATAL 200, QUERETARO-TEQUISQUIAPAN</t>
  </si>
  <si>
    <t>PARQUE AEROESPACIAL DE QUERÉTARO</t>
  </si>
  <si>
    <t>COLÓN</t>
  </si>
  <si>
    <t>442 101 6600 EXT. 6623</t>
  </si>
  <si>
    <t xml:space="preserve">rectoria@unaq.edu.mx; </t>
  </si>
  <si>
    <t>M.C. JOSÉ CARLOS ARREDONDO VELÁZQUE Z</t>
  </si>
  <si>
    <t>AV. PIE DE LA CUESTA 2501, COL. UNIDAD NACIONAL</t>
  </si>
  <si>
    <t>442 209 6160</t>
  </si>
  <si>
    <t xml:space="preserve">carredondo@uteq.edu.mx; </t>
  </si>
  <si>
    <t>DRA. MANUELA LAGUNA CORAL</t>
  </si>
  <si>
    <t>AVENIDA 39 ENTRE CALLE 50 Y 54</t>
  </si>
  <si>
    <t xml:space="preserve">manuela.laguna@upb.edu.mx; rectoria@upb.edu.mx; </t>
  </si>
  <si>
    <t>DR. RAÚL ARÍSTIDES PÉREZ AGUILAR</t>
  </si>
  <si>
    <t>AV. ARCO BICENTENARIO M-11, L-1119-33, SM-255</t>
  </si>
  <si>
    <t>BENITO JUÁREZ</t>
  </si>
  <si>
    <t>998 283 1859 EXT. 101</t>
  </si>
  <si>
    <t xml:space="preserve">raul.aristides@upqroo.edu.mx; rectoria@upqroo.edu.mx; </t>
  </si>
  <si>
    <t>M. EN C. JULIÁN AGUILAR ESTRADA</t>
  </si>
  <si>
    <t>CARRETERA CANCÚN-AEROPUERTO, KM. 11.5, S.M. 299, MZ. 5, LT 1</t>
  </si>
  <si>
    <t>998 881 1900 EXT. 1001</t>
  </si>
  <si>
    <t xml:space="preserve">jaguilar@utcancun.edu.mx; </t>
  </si>
  <si>
    <t>FRANCISCO JAVIER DELGADO ROJAS</t>
  </si>
  <si>
    <t>URBANO VILLALÓN 500, COL. LA LADRILLERA</t>
  </si>
  <si>
    <t>444 812 6367</t>
  </si>
  <si>
    <t xml:space="preserve">rectoria@upslp.edu.mx; </t>
  </si>
  <si>
    <t>DR. ALFREDO ROMÁN MESSINA</t>
  </si>
  <si>
    <t>CARRETERA MUNICIPAL LIBRE MAZATLÁN-HIGUERAS KM. 3, COL. GENARO ESTADA</t>
  </si>
  <si>
    <t>MAZATLÁN</t>
  </si>
  <si>
    <t>669 180 0696</t>
  </si>
  <si>
    <t xml:space="preserve">rectoria@upsin.edu.mx; aroman@upsin.edu.mx; </t>
  </si>
  <si>
    <t>MC. MANUEL JOSÉ CORREA PÉREZ</t>
  </si>
  <si>
    <t>CARRETERA 500 S/N</t>
  </si>
  <si>
    <t>LEOPOLDO SÁNCHEZ CELIS</t>
  </si>
  <si>
    <t>ANGOSTURA</t>
  </si>
  <si>
    <t>697) 7345362</t>
  </si>
  <si>
    <t xml:space="preserve">rectoria@upve.edu.mx; </t>
  </si>
  <si>
    <t>ING. ADALBERTO ABDALÁ CALDERÓN TRUJILLO</t>
  </si>
  <si>
    <t>BLVD. DE LOS SERIS FINAL SUR S/N, COL. PARQUE INDUSTRIAL</t>
  </si>
  <si>
    <t>662 251 1100 EXT. 1001</t>
  </si>
  <si>
    <t xml:space="preserve">rectoria@uthermosillo.edu.mx; </t>
  </si>
  <si>
    <t>LIC. MIGUEL GONZÁLEZ TAPIA</t>
  </si>
  <si>
    <t>AVENIDA UNIVERSIDAD #271 COLONIA UNIVERSITARIA</t>
  </si>
  <si>
    <t>HEROICA NOGALES</t>
  </si>
  <si>
    <t>NOGALES</t>
  </si>
  <si>
    <t>631 311 1830</t>
  </si>
  <si>
    <t xml:space="preserve">rectoria@utnogales.edu.mx; </t>
  </si>
  <si>
    <t>EDER JOSUÉ VALENZUELA BELTRONES</t>
  </si>
  <si>
    <t>DR. NORMAN E. BORLAUG KM. 14, CD. OBREGÓN,</t>
  </si>
  <si>
    <t>VALLE DEL YAQUI</t>
  </si>
  <si>
    <t>CAJEME</t>
  </si>
  <si>
    <t xml:space="preserve">rectoria@uts.edu.mx; </t>
  </si>
  <si>
    <t>MTRO. RAMIRO CHÁVEZ GOCHICOA</t>
  </si>
  <si>
    <t>CARRETERA VILLAHERMOSA-TEAPA KM 22.5</t>
  </si>
  <si>
    <t>TUMBULUSHAL</t>
  </si>
  <si>
    <t>993 312 5893</t>
  </si>
  <si>
    <t xml:space="preserve">rectoria@updc.edu.mx; </t>
  </si>
  <si>
    <t>MTRO. FRANCISCO JAVIER DE JESUS MOLLINEDO MOLLINEDO</t>
  </si>
  <si>
    <t>CARRETERA FEDERAL MALPASO- EL BELLOTE KM. 171/RANCHERÍA MONTE ADENTRO</t>
  </si>
  <si>
    <t>MONTE ADENTRO</t>
  </si>
  <si>
    <t xml:space="preserve">PARAÍSO </t>
  </si>
  <si>
    <t xml:space="preserve">javier.mollinedo@updelgolfo.mx; </t>
  </si>
  <si>
    <t>DR. LENIN MARTÍNEZ PÉREZ</t>
  </si>
  <si>
    <t>CARRETERA VILLAHERMOSA-TEAPA KM 14.6 S/N, FRACC. PARRILLA II</t>
  </si>
  <si>
    <t>VILLAHERMOSA</t>
  </si>
  <si>
    <t>993 358 2222</t>
  </si>
  <si>
    <t xml:space="preserve">secretariatecnica@uttab.edu.mx; </t>
  </si>
  <si>
    <t>DRA. MARI CARMEN BRAVO GUZMÁN</t>
  </si>
  <si>
    <t xml:space="preserve">RECTORA </t>
  </si>
  <si>
    <t>PARRILLA, CENTRO, TABASCO</t>
  </si>
  <si>
    <t>934 343 5690</t>
  </si>
  <si>
    <t xml:space="preserve">rectoria@utusumacinta.edu.mx; </t>
  </si>
  <si>
    <t>MTRO. ENRIQUE PADILLA SÁNCHEZ</t>
  </si>
  <si>
    <t>AV. UNIVERSIDAD POLITÉCNICA 1</t>
  </si>
  <si>
    <t>SAN PEDRO XALCALTZINCO</t>
  </si>
  <si>
    <t>TEPEYANCO</t>
  </si>
  <si>
    <t>246 465 1300</t>
  </si>
  <si>
    <t xml:space="preserve">rectoria@uptlax.edu.mx; </t>
  </si>
  <si>
    <t>DR. GUSTAVO HERNÁNDEZ MARTÍNEZ</t>
  </si>
  <si>
    <t>NUEVO LIBRAMIENTO ALTAMIRA KM. 3, SANTA AMALIA</t>
  </si>
  <si>
    <t>833 304 0474 EXT. 1001</t>
  </si>
  <si>
    <t xml:space="preserve">gustavo.hernandez@upalt.edu.mx; </t>
  </si>
  <si>
    <t>Foto</t>
  </si>
  <si>
    <t>MTRO. OSCAR JESÚS BALLESTEROS GONZÁLEZ</t>
  </si>
  <si>
    <t>AVENIDA NUEVAS TECNOLOGÍAS NO. 5902</t>
  </si>
  <si>
    <t>834 171 1100 EXT. 2000</t>
  </si>
  <si>
    <t xml:space="preserve">rectoria@upv.edu.mx; oballesterosg@upv.edu.mx; </t>
  </si>
  <si>
    <t>ING. ISAAC REBAJ SEVCOVICIUS</t>
  </si>
  <si>
    <t>BLVD. DE LOS RÍOS KM3+100 COL. PUERTO INDUSTRIAL DE ALTAMIRA</t>
  </si>
  <si>
    <t>833 260 0252; 833 161 0390</t>
  </si>
  <si>
    <t xml:space="preserve">irebaj@utaltamira.edu.mx; </t>
  </si>
  <si>
    <t xml:space="preserve">LIC. ALFONSO ARAMIS SALAS PÉREZ </t>
  </si>
  <si>
    <t>BLVD. UNIVERSIDAD NO. 3302, FRACCIONAMIENTO ORADEL</t>
  </si>
  <si>
    <t xml:space="preserve">867 890 0000 </t>
  </si>
  <si>
    <t xml:space="preserve">rectoria@utnuevolaredo.edu.mx; </t>
  </si>
  <si>
    <t>ERICK SÁNCHEZ IBÁÑEZ</t>
  </si>
  <si>
    <t>CALLE 9 SUR S/N ENTRE AVENIDA 7 Y 9,  COL. CENTRO</t>
  </si>
  <si>
    <t xml:space="preserve">uphuatusco@uphuatusco.edu.mx; </t>
  </si>
  <si>
    <t>JULIO CESAR SANDRÍA REYNOSO</t>
  </si>
  <si>
    <t>AV. UNIVERSIDAD TECNOLÓGICA LOTE GRANDE 1</t>
  </si>
  <si>
    <t>NANCHITAL</t>
  </si>
  <si>
    <t>921 211 0160 EXT. 2004</t>
  </si>
  <si>
    <t xml:space="preserve">rectoria@utsv.edu.mx; </t>
  </si>
  <si>
    <t>MTRO. JUAN MANUEL ARZOLA CASTRO</t>
  </si>
  <si>
    <t xml:space="preserve">AV. UNIVERSIDAD NO. 350 CARRETERA FEDERAL CUITLÁHUAC-LA TINAJA LOC. DOS CAMINOS </t>
  </si>
  <si>
    <t>DOS CAMINOS</t>
  </si>
  <si>
    <t>CUITLÁHUAC</t>
  </si>
  <si>
    <t>278 732 2050</t>
  </si>
  <si>
    <t xml:space="preserve">rectoria@utcv.edu.mx; </t>
  </si>
  <si>
    <t>LIC. VÍCTOR MANUEL MARAVÉ SOSA</t>
  </si>
  <si>
    <t>CALLE 9 S/N COL. LAS TRES CRUCES</t>
  </si>
  <si>
    <t>MAXCANÚ</t>
  </si>
  <si>
    <t>997 974 6021</t>
  </si>
  <si>
    <t xml:space="preserve">victor.marave@utponiente.edu.mx; rectoria.utponiente@hotmail.com; </t>
  </si>
  <si>
    <t>MTRO. MAURICIO CÁMARA LEAL</t>
  </si>
  <si>
    <t>CALLE 111 NO. 315 X 46 Y 48, COL. SANTA ROSA</t>
  </si>
  <si>
    <t>MÉRIDA</t>
  </si>
  <si>
    <t>999 940 6100</t>
  </si>
  <si>
    <t xml:space="preserve">mauricio.camara@utmetropolitana.edu.mx; </t>
  </si>
  <si>
    <t>PROF. EDGAR JOSÉ PERAZA ESTAÑOL</t>
  </si>
  <si>
    <t>TABLAJE CATASTRAL 792, VÍA DEL FERROCARRIL MÉRIDA - PETO</t>
  </si>
  <si>
    <t>TEKAX</t>
  </si>
  <si>
    <t>997 974 0947</t>
  </si>
  <si>
    <t xml:space="preserve">rectoria@utregionaldelsur.edu.mx; </t>
  </si>
  <si>
    <t>C.P. JAIME ARIEL HERNÁNDEZ SANTOS</t>
  </si>
  <si>
    <t>CARRETERA FEDERAL PETO-SANTA ROSA KM 5</t>
  </si>
  <si>
    <t>PETO</t>
  </si>
  <si>
    <t xml:space="preserve">rectoria@utdelmayab.edu.mx; </t>
  </si>
  <si>
    <t>MTRO. CATARINO MARTÍNEZ DÍAZ</t>
  </si>
  <si>
    <t>PLAN DE PARDILLO S/N PARQUE INDUSTRIAL</t>
  </si>
  <si>
    <t>FRESNILLO</t>
  </si>
  <si>
    <t>493 935 7106</t>
  </si>
  <si>
    <t xml:space="preserve">rectoria@upz.edu.mx; </t>
  </si>
  <si>
    <t>ING. SERGIO FLORES GÓMEZ</t>
  </si>
  <si>
    <t>CARR. ZACATECAS – CD. CUAUHTÉMOC KM. 5</t>
  </si>
  <si>
    <t xml:space="preserve">EJIDO CIENEGUITAS </t>
  </si>
  <si>
    <t>GUADALUPE</t>
  </si>
  <si>
    <t>492 927 6180 EXT. 100</t>
  </si>
  <si>
    <t xml:space="preserve">sergiofg@utzac.edu.mx; </t>
  </si>
  <si>
    <t>upagstd</t>
  </si>
  <si>
    <t>upmaroes81</t>
  </si>
  <si>
    <t>utagssd</t>
  </si>
  <si>
    <t>utolhema75</t>
  </si>
  <si>
    <t>uttijud</t>
  </si>
  <si>
    <t>utjurire67</t>
  </si>
  <si>
    <t>utselvd</t>
  </si>
  <si>
    <t>utmisatr77</t>
  </si>
  <si>
    <t>uptapad</t>
  </si>
  <si>
    <t>uprezaar68</t>
  </si>
  <si>
    <t>utcdjud</t>
  </si>
  <si>
    <t>utmacahe72</t>
  </si>
  <si>
    <t>utchsud</t>
  </si>
  <si>
    <t>utivroor73</t>
  </si>
  <si>
    <t>utdurad</t>
  </si>
  <si>
    <t>utlicaam79</t>
  </si>
  <si>
    <t>upvamed</t>
  </si>
  <si>
    <t>upalolma81</t>
  </si>
  <si>
    <t>uptecamd</t>
  </si>
  <si>
    <t>upenheza83</t>
  </si>
  <si>
    <t>utnezad</t>
  </si>
  <si>
    <t>utarlupe67</t>
  </si>
  <si>
    <t>utfived</t>
  </si>
  <si>
    <t>utralolo73</t>
  </si>
  <si>
    <t>uttecamd</t>
  </si>
  <si>
    <t>utyalodi82</t>
  </si>
  <si>
    <t>upgjtod</t>
  </si>
  <si>
    <t>upjomame61</t>
  </si>
  <si>
    <t>upbicend</t>
  </si>
  <si>
    <t>upferisa62</t>
  </si>
  <si>
    <t>utleond</t>
  </si>
  <si>
    <t>utrelega65</t>
  </si>
  <si>
    <t>utngtod</t>
  </si>
  <si>
    <t>utcealgu83</t>
  </si>
  <si>
    <t>utsgtod</t>
  </si>
  <si>
    <t>utjopagu83</t>
  </si>
  <si>
    <t>utcggrd</t>
  </si>
  <si>
    <t>utmilonu83</t>
  </si>
  <si>
    <t>utrngrod</t>
  </si>
  <si>
    <t>utolveco71</t>
  </si>
  <si>
    <t>uppachd</t>
  </si>
  <si>
    <t>upmarima75</t>
  </si>
  <si>
    <t>uptgobd</t>
  </si>
  <si>
    <t>upjoarnu76</t>
  </si>
  <si>
    <t>upmehgd</t>
  </si>
  <si>
    <t>upivache75</t>
  </si>
  <si>
    <t>utsihid</t>
  </si>
  <si>
    <t>utsajicu74</t>
  </si>
  <si>
    <t>uttuted</t>
  </si>
  <si>
    <t>utgrmara73</t>
  </si>
  <si>
    <t>utvamed</t>
  </si>
  <si>
    <t>utkapeal93</t>
  </si>
  <si>
    <t>upzmgdd</t>
  </si>
  <si>
    <t>upmalera80</t>
  </si>
  <si>
    <t>utjalid</t>
  </si>
  <si>
    <t>utsariva78</t>
  </si>
  <si>
    <t>utezemd</t>
  </si>
  <si>
    <t>utamguga76</t>
  </si>
  <si>
    <t>utnayad</t>
  </si>
  <si>
    <t>utanyahe68</t>
  </si>
  <si>
    <t>utdcosd</t>
  </si>
  <si>
    <t>utjosame75</t>
  </si>
  <si>
    <t>utscatd</t>
  </si>
  <si>
    <t>utjumoba76</t>
  </si>
  <si>
    <t>utdpued</t>
  </si>
  <si>
    <t>utyarato79</t>
  </si>
  <si>
    <t>utxicod</t>
  </si>
  <si>
    <t>utmaalgu57</t>
  </si>
  <si>
    <t>uttehud</t>
  </si>
  <si>
    <t>utmaorju94</t>
  </si>
  <si>
    <t>utquerd</t>
  </si>
  <si>
    <t>utclmera77</t>
  </si>
  <si>
    <t>utdcand</t>
  </si>
  <si>
    <t>utelguca61</t>
  </si>
  <si>
    <t>updslpd</t>
  </si>
  <si>
    <t>upfayamo77</t>
  </si>
  <si>
    <t>uthermd</t>
  </si>
  <si>
    <t>utlumoar86</t>
  </si>
  <si>
    <t>utnsond</t>
  </si>
  <si>
    <t>utnoloag73</t>
  </si>
  <si>
    <t>utsursd</t>
  </si>
  <si>
    <t>utduwopa85</t>
  </si>
  <si>
    <t>upctrod</t>
  </si>
  <si>
    <t>upmatufa91</t>
  </si>
  <si>
    <t>utusumd</t>
  </si>
  <si>
    <t>utjacaor81</t>
  </si>
  <si>
    <t>uptlaxcd</t>
  </si>
  <si>
    <t>upaumete84</t>
  </si>
  <si>
    <t>utaltamd</t>
  </si>
  <si>
    <t>utalmave82</t>
  </si>
  <si>
    <t>utaltad</t>
  </si>
  <si>
    <t>utgotina84</t>
  </si>
  <si>
    <t>utponi</t>
  </si>
  <si>
    <t>utsunaqu88</t>
  </si>
  <si>
    <t>utmetrd</t>
  </si>
  <si>
    <t>utjomave65</t>
  </si>
  <si>
    <t>upzacad</t>
  </si>
  <si>
    <t>upjumequ80</t>
  </si>
  <si>
    <t>utezacd</t>
  </si>
  <si>
    <t>utaihuga58</t>
  </si>
  <si>
    <t>ROMO</t>
  </si>
  <si>
    <t>ESPINOZA</t>
  </si>
  <si>
    <t>HERNÁNDEZ</t>
  </si>
  <si>
    <t>MATA</t>
  </si>
  <si>
    <t>MTRO.</t>
  </si>
  <si>
    <t>JORGE</t>
  </si>
  <si>
    <t>GARCÍA</t>
  </si>
  <si>
    <t>GUZMÁN</t>
  </si>
  <si>
    <t>EMANUEL</t>
  </si>
  <si>
    <t>MENDOZA</t>
  </si>
  <si>
    <t>GÓMEZ</t>
  </si>
  <si>
    <t>MTI.</t>
  </si>
  <si>
    <t>RICO</t>
  </si>
  <si>
    <t>RESENDIZ</t>
  </si>
  <si>
    <t>MTRA.</t>
  </si>
  <si>
    <t>SÁNCHEZ</t>
  </si>
  <si>
    <t>TREJO</t>
  </si>
  <si>
    <t>RENÉ</t>
  </si>
  <si>
    <t>ZAVALA</t>
  </si>
  <si>
    <t>ARIAS</t>
  </si>
  <si>
    <t>ING.</t>
  </si>
  <si>
    <t>ALEJANDRO</t>
  </si>
  <si>
    <t>BRINDIS</t>
  </si>
  <si>
    <t>VELÁZQUEZ</t>
  </si>
  <si>
    <t>YADIRA</t>
  </si>
  <si>
    <t>RODRÍGUEZ</t>
  </si>
  <si>
    <t>GUZMÀN</t>
  </si>
  <si>
    <t>ENRIQUE</t>
  </si>
  <si>
    <t>CARRASCO</t>
  </si>
  <si>
    <t>HERRERA</t>
  </si>
  <si>
    <t>RONQUILLO</t>
  </si>
  <si>
    <t>ORNELAS</t>
  </si>
  <si>
    <t>ITZEL</t>
  </si>
  <si>
    <t>ESCUDERO</t>
  </si>
  <si>
    <t>GONZÁLEZ</t>
  </si>
  <si>
    <t>VIDAÑA</t>
  </si>
  <si>
    <t>LIC.</t>
  </si>
  <si>
    <t>DAVID</t>
  </si>
  <si>
    <t>DÍAZ</t>
  </si>
  <si>
    <t>GUERRA</t>
  </si>
  <si>
    <t>CESAR</t>
  </si>
  <si>
    <t>IBARRA</t>
  </si>
  <si>
    <t>OLMEDO</t>
  </si>
  <si>
    <t>LILIANA</t>
  </si>
  <si>
    <t>ESQUIVEL</t>
  </si>
  <si>
    <t>CHÁIREZ</t>
  </si>
  <si>
    <t>LIZBETH</t>
  </si>
  <si>
    <t>CABELLO</t>
  </si>
  <si>
    <t>AMAYA</t>
  </si>
  <si>
    <t>DÁVILA</t>
  </si>
  <si>
    <t>OLMOS</t>
  </si>
  <si>
    <t>MARÍN</t>
  </si>
  <si>
    <t>ZAPIÉN</t>
  </si>
  <si>
    <t>ARMANDO</t>
  </si>
  <si>
    <t>PERALTA</t>
  </si>
  <si>
    <t>RAÚL</t>
  </si>
  <si>
    <t>LÓPEZ</t>
  </si>
  <si>
    <t>YANET</t>
  </si>
  <si>
    <t>HORACIO</t>
  </si>
  <si>
    <t>JARAMILLO</t>
  </si>
  <si>
    <t>PLATA</t>
  </si>
  <si>
    <t>MARTÍNEZ</t>
  </si>
  <si>
    <t>PABLO</t>
  </si>
  <si>
    <t>GARCIDUEÑAS</t>
  </si>
  <si>
    <t>RÍOS</t>
  </si>
  <si>
    <t>SAUCEDO</t>
  </si>
  <si>
    <t>LEDESMA</t>
  </si>
  <si>
    <t>ALVARADO</t>
  </si>
  <si>
    <t>GUTIERREZ</t>
  </si>
  <si>
    <t>PADILLA</t>
  </si>
  <si>
    <t>GUTIÉRREZ</t>
  </si>
  <si>
    <t>ARACELI</t>
  </si>
  <si>
    <t>NUÑEZ</t>
  </si>
  <si>
    <t>OLIVIA</t>
  </si>
  <si>
    <t>CORTÉS</t>
  </si>
  <si>
    <t>FRANCISCO</t>
  </si>
  <si>
    <t>ESCORZA</t>
  </si>
  <si>
    <t>PÉREZ</t>
  </si>
  <si>
    <t>RIVERA</t>
  </si>
  <si>
    <t>MADRIGAL</t>
  </si>
  <si>
    <t>ARROYO</t>
  </si>
  <si>
    <t>NÚÑEZ</t>
  </si>
  <si>
    <t>IVONNE</t>
  </si>
  <si>
    <t>ACOSTA</t>
  </si>
  <si>
    <t>ESCOBAR</t>
  </si>
  <si>
    <t>SARA</t>
  </si>
  <si>
    <t>JIMÉNEZ</t>
  </si>
  <si>
    <t>CUÉLLAR</t>
  </si>
  <si>
    <t>RIGOBERTO</t>
  </si>
  <si>
    <t>GREY</t>
  </si>
  <si>
    <t>MÁRQUEZ</t>
  </si>
  <si>
    <t>RAMÍREZ</t>
  </si>
  <si>
    <t>ALAVEZ</t>
  </si>
  <si>
    <t>LEDEZMA</t>
  </si>
  <si>
    <t>RIBEIRO</t>
  </si>
  <si>
    <t>VALLE</t>
  </si>
  <si>
    <t>MARCELA</t>
  </si>
  <si>
    <t>ALVAREZ</t>
  </si>
  <si>
    <t>VIVANCO</t>
  </si>
  <si>
    <t>M.E.</t>
  </si>
  <si>
    <t>YÁÑEZ</t>
  </si>
  <si>
    <t>LCP</t>
  </si>
  <si>
    <t>MALDONADO</t>
  </si>
  <si>
    <t>ARREOLA</t>
  </si>
  <si>
    <t>TALAMANTES</t>
  </si>
  <si>
    <t>MORENO</t>
  </si>
  <si>
    <t>BARBOSA</t>
  </si>
  <si>
    <t>ZUÑIGA</t>
  </si>
  <si>
    <t>AGUILAR</t>
  </si>
  <si>
    <t>BUSTOS</t>
  </si>
  <si>
    <t>CRUZ</t>
  </si>
  <si>
    <t>DR.</t>
  </si>
  <si>
    <t>RAFAEL</t>
  </si>
  <si>
    <t>ROJAS</t>
  </si>
  <si>
    <t>LEONEL</t>
  </si>
  <si>
    <t>TORRES</t>
  </si>
  <si>
    <t>LEZAMA</t>
  </si>
  <si>
    <t>SOLARES</t>
  </si>
  <si>
    <t>CORONA</t>
  </si>
  <si>
    <t>QUIROZ</t>
  </si>
  <si>
    <t>NOEMÍ</t>
  </si>
  <si>
    <t>BARRIENTOS</t>
  </si>
  <si>
    <t>ROSAS</t>
  </si>
  <si>
    <t>PEÑASCO</t>
  </si>
  <si>
    <t>ALBIN</t>
  </si>
  <si>
    <t>MARITZA</t>
  </si>
  <si>
    <t>ORTEGA</t>
  </si>
  <si>
    <t>GRACIELA</t>
  </si>
  <si>
    <t>BERNARDO</t>
  </si>
  <si>
    <t>VILLAGRÁN</t>
  </si>
  <si>
    <t>CHÁVEZ</t>
  </si>
  <si>
    <t>ISC.</t>
  </si>
  <si>
    <t>CLAUDIA</t>
  </si>
  <si>
    <t>RANGEL</t>
  </si>
  <si>
    <t>REYES</t>
  </si>
  <si>
    <t>DRA.</t>
  </si>
  <si>
    <t>CABRERA</t>
  </si>
  <si>
    <t>YAÑEZ</t>
  </si>
  <si>
    <t>LARRETA</t>
  </si>
  <si>
    <t>HIGUERA</t>
  </si>
  <si>
    <t>ARNOLDO</t>
  </si>
  <si>
    <t>MORALES</t>
  </si>
  <si>
    <t>ARVIZU</t>
  </si>
  <si>
    <t>AGUIRRE</t>
  </si>
  <si>
    <t>WONG</t>
  </si>
  <si>
    <t>PACHECO</t>
  </si>
  <si>
    <t>TUFANO</t>
  </si>
  <si>
    <t>BARRIOS</t>
  </si>
  <si>
    <t>FLOR</t>
  </si>
  <si>
    <t>L.E.</t>
  </si>
  <si>
    <t>TILO</t>
  </si>
  <si>
    <t>TOSCA</t>
  </si>
  <si>
    <t>CHABLE</t>
  </si>
  <si>
    <t>JAVIER</t>
  </si>
  <si>
    <t>CALDERÓN</t>
  </si>
  <si>
    <t>ORAMAS</t>
  </si>
  <si>
    <t>AUGUSTO</t>
  </si>
  <si>
    <t>MELÉNDEZ</t>
  </si>
  <si>
    <t>TEODORO</t>
  </si>
  <si>
    <t>ALELHÍ</t>
  </si>
  <si>
    <t>VENEGAS</t>
  </si>
  <si>
    <t>VILLANUEVA</t>
  </si>
  <si>
    <t>NIÑO</t>
  </si>
  <si>
    <t>TINAJERO</t>
  </si>
  <si>
    <t>MAEE.</t>
  </si>
  <si>
    <t>ROCHA</t>
  </si>
  <si>
    <t>TECO</t>
  </si>
  <si>
    <t>JÁCOME</t>
  </si>
  <si>
    <t>PAOLA</t>
  </si>
  <si>
    <t>LORENZANA</t>
  </si>
  <si>
    <t>VALLADOLID</t>
  </si>
  <si>
    <t>QUINTAL</t>
  </si>
  <si>
    <t>MED.</t>
  </si>
  <si>
    <t>VERA</t>
  </si>
  <si>
    <t>TSU</t>
  </si>
  <si>
    <t>PEÑA</t>
  </si>
  <si>
    <t>CÁMARA</t>
  </si>
  <si>
    <t>GÓNGORA</t>
  </si>
  <si>
    <t>MEDRANO</t>
  </si>
  <si>
    <t>QUEZADA</t>
  </si>
  <si>
    <t>HUERTA</t>
  </si>
  <si>
    <t>L.D.</t>
  </si>
  <si>
    <t>M. EN C.</t>
  </si>
  <si>
    <t>DE LA CRUZ</t>
  </si>
  <si>
    <t>TÍTULO</t>
  </si>
  <si>
    <t>LULE</t>
  </si>
  <si>
    <t>DE LUNA</t>
  </si>
  <si>
    <t>MARÍA ISABEL</t>
  </si>
  <si>
    <t>OLAYA ANDREA</t>
  </si>
  <si>
    <t>JUAN CARLOS</t>
  </si>
  <si>
    <t>MIRIAN NOEMI</t>
  </si>
  <si>
    <t>MANUEL ENRIQUE</t>
  </si>
  <si>
    <t>IZA IVETH</t>
  </si>
  <si>
    <t>ESTEFANIA ANDREA</t>
  </si>
  <si>
    <t>JULIO CESAR</t>
  </si>
  <si>
    <t>GEMA ALEJANDRA</t>
  </si>
  <si>
    <t>ALEXANDER JONATHAN</t>
  </si>
  <si>
    <t>RAÚL EDGARDO</t>
  </si>
  <si>
    <t>JOSÉ LUIS</t>
  </si>
  <si>
    <t>FERNANDO OCTAVIO</t>
  </si>
  <si>
    <t>OLGA REBECA</t>
  </si>
  <si>
    <t>MARTHA CECILIA</t>
  </si>
  <si>
    <t>JOSÉ MANUEL</t>
  </si>
  <si>
    <t>MIRIAM ARACELI</t>
  </si>
  <si>
    <t>MA. DEL CARMEN</t>
  </si>
  <si>
    <t>JOSÉ HUMBERTO</t>
  </si>
  <si>
    <t>LUIS EDUARDO</t>
  </si>
  <si>
    <t>KARLA ISAURA</t>
  </si>
  <si>
    <t>SANDRA HILDELISA</t>
  </si>
  <si>
    <t>AMPARO VIVIANA</t>
  </si>
  <si>
    <t>ANA ROSA</t>
  </si>
  <si>
    <t>JORGE IVÁN</t>
  </si>
  <si>
    <t>OSCAR MANUEL</t>
  </si>
  <si>
    <t>JUAN PABLO</t>
  </si>
  <si>
    <t>NABIL ODEMARIS</t>
  </si>
  <si>
    <t>GUSTAVO ELFEGO</t>
  </si>
  <si>
    <t>JUAN GABRIEL</t>
  </si>
  <si>
    <t>YANI DALLANE</t>
  </si>
  <si>
    <t>EDGAR EDMUNDO</t>
  </si>
  <si>
    <t>MARÍA LORENA</t>
  </si>
  <si>
    <t>JOSÉ MIGUEL</t>
  </si>
  <si>
    <t>JOSÉ MARIO</t>
  </si>
  <si>
    <t>ELVA ISABEL</t>
  </si>
  <si>
    <t>ERIKA DEL ROCÍO</t>
  </si>
  <si>
    <t>LUCERO YVETTE</t>
  </si>
  <si>
    <t>NORA ANABEL</t>
  </si>
  <si>
    <t>DUI YIN</t>
  </si>
  <si>
    <t>GONZALO EMILIO</t>
  </si>
  <si>
    <t>JUAN ENRIQUE</t>
  </si>
  <si>
    <t>MIGUEL VICENTE</t>
  </si>
  <si>
    <t>SANDRA LUZ</t>
  </si>
  <si>
    <t>SULMY NAIM</t>
  </si>
  <si>
    <t>SERGIO JORGE</t>
  </si>
  <si>
    <t>DANYA NICTE-HÁ</t>
  </si>
  <si>
    <t>CELIA MARTINA</t>
  </si>
  <si>
    <t>AÍDA ANGÉLICA</t>
  </si>
  <si>
    <t>NOMBRE(S)</t>
  </si>
  <si>
    <t>APELLIDO 1</t>
  </si>
  <si>
    <t>APELLIDO 2</t>
  </si>
  <si>
    <t>utjogagu67</t>
  </si>
  <si>
    <t>upalbrve78</t>
  </si>
  <si>
    <t>upyarogu81</t>
  </si>
  <si>
    <t>utizroor73</t>
  </si>
  <si>
    <t>utitesgo93</t>
  </si>
  <si>
    <t>utesguvi93</t>
  </si>
  <si>
    <t>upjuibol86</t>
  </si>
  <si>
    <t>upliesch81</t>
  </si>
  <si>
    <t>uthojapl81</t>
  </si>
  <si>
    <t>uppahega77</t>
  </si>
  <si>
    <t>utollega65</t>
  </si>
  <si>
    <t>utmaalgu83</t>
  </si>
  <si>
    <t>utluhees92</t>
  </si>
  <si>
    <t>utrigaga70</t>
  </si>
  <si>
    <t>upmaleraa8</t>
  </si>
  <si>
    <t>up</t>
  </si>
  <si>
    <t>utmaalvi77</t>
  </si>
  <si>
    <t>upararma74</t>
  </si>
  <si>
    <t>utalmame85</t>
  </si>
  <si>
    <t>uposarta82</t>
  </si>
  <si>
    <t>utnazuag90</t>
  </si>
  <si>
    <t>upgubucr66</t>
  </si>
  <si>
    <t>upraroro80</t>
  </si>
  <si>
    <t>upletole68</t>
  </si>
  <si>
    <t>utjusoco78</t>
  </si>
  <si>
    <t>utjugoqu74</t>
  </si>
  <si>
    <t>utnogoba77</t>
  </si>
  <si>
    <t>utedrope76</t>
  </si>
  <si>
    <t>upgrmaga79</t>
  </si>
  <si>
    <t>utbevich92</t>
  </si>
  <si>
    <t>upjodere81</t>
  </si>
  <si>
    <t>upfryamo77</t>
  </si>
  <si>
    <t>uperlahi75</t>
  </si>
  <si>
    <t>utlumoar 8</t>
  </si>
  <si>
    <t>upmatuba91</t>
  </si>
  <si>
    <t>upfldego81</t>
  </si>
  <si>
    <t>uttitoch71</t>
  </si>
  <si>
    <t>upalmave82</t>
  </si>
  <si>
    <t>upravini52</t>
  </si>
  <si>
    <t>utjugoro69</t>
  </si>
  <si>
    <t>utpaloma80</t>
  </si>
  <si>
    <t>utsaheva66</t>
  </si>
  <si>
    <t>utsuququ88</t>
  </si>
  <si>
    <t>utsemave65</t>
  </si>
  <si>
    <t>utdacepe92</t>
  </si>
  <si>
    <t>utgeroda84</t>
  </si>
  <si>
    <t>upmiteja82</t>
  </si>
  <si>
    <t>upfrespe75</t>
  </si>
  <si>
    <t>upjogupe74</t>
  </si>
  <si>
    <t>utdadigu77</t>
  </si>
  <si>
    <t>upemmego67</t>
  </si>
  <si>
    <t>uparsalo86</t>
  </si>
  <si>
    <t>utgogoti84</t>
  </si>
  <si>
    <t>utcecago77</t>
  </si>
  <si>
    <t>rectoria@utdeoriental.edu.mx; francisco.valencia@utdeoriental.edu.mx; rutiliahernandez@utdeoriental.edu.mx; fvalencia_ponce@hotmail.com;</t>
  </si>
  <si>
    <t>miguel.chavez@utags.edu.mx; mnunez@utags.edu.mx; smartinez@utags.edu.mx;</t>
  </si>
  <si>
    <t>Mtra. Patricia Abarca Alfaro</t>
  </si>
  <si>
    <t>RESPONSABLE CS</t>
  </si>
  <si>
    <t>RECTOR(A)</t>
  </si>
  <si>
    <t>DIRECCIÓN</t>
  </si>
  <si>
    <t>CORREO RECTORÍA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</si>
</sst>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b/>
      <sz val="11"/>
      <color rgb="FF000000"/>
      <name val="Montserrat"/>
    </font>
    <font>
      <b/>
      <sz val="11"/>
      <color theme="5" tint="0.79998168889431442"/>
      <name val="Montserrat"/>
    </font>
    <font>
      <sz val="9"/>
      <color rgb="FF000000"/>
      <name val="Soberana Sans"/>
      <family val="3"/>
    </font>
    <font>
      <sz val="9"/>
      <color theme="1"/>
      <name val="Soberana Sans"/>
      <family val="3"/>
    </font>
    <font>
      <sz val="9"/>
      <name val="Soberana Sans"/>
      <family val="3"/>
    </font>
    <font>
      <b/>
      <sz val="14"/>
      <color rgb="FF000000"/>
      <name val="Soberana Sans"/>
      <family val="3"/>
    </font>
    <font>
      <sz val="14"/>
      <color theme="0"/>
      <name val="Montserrat SemiBold"/>
    </font>
    <font>
      <sz val="14"/>
      <color theme="1"/>
      <name val="Montserrat SemiBold"/>
    </font>
    <font>
      <sz val="11"/>
      <color theme="1"/>
      <name val="Calibri"/>
      <family val="2"/>
      <scheme val="minor"/>
    </font>
    <font>
      <b/>
      <sz val="9"/>
      <color theme="1" tint="0.34998626667073579"/>
      <name val="Soberana Sans"/>
      <family val="3"/>
    </font>
    <font>
      <b/>
      <sz val="9"/>
      <color rgb="FFFF0000"/>
      <name val="Soberana Sans"/>
      <family val="3"/>
    </font>
    <font>
      <u/>
      <sz val="11"/>
      <color theme="10"/>
      <name val="Calibri"/>
      <family val="2"/>
      <scheme val="minor"/>
    </font>
    <font>
      <sz val="12"/>
      <color theme="1"/>
      <name val="Montserrat SemiBold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62113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7E000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rgb="FF621132"/>
      </left>
      <right style="medium">
        <color theme="2" tint="-0.499984740745262"/>
      </right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thick">
        <color rgb="FF62113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theme="2" tint="-0.499984740745262"/>
      </left>
      <right/>
      <top/>
      <bottom/>
      <diagonal/>
    </border>
    <border diagonalUp="1">
      <left/>
      <right/>
      <top/>
      <bottom/>
      <diagonal style="thin">
        <color auto="1"/>
      </diagonal>
    </border>
    <border>
      <left/>
      <right/>
      <top style="thin">
        <color rgb="FF621132"/>
      </top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5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0" fillId="0" borderId="0" xfId="0" applyFont="1"/>
    <xf numFmtId="0" fontId="3" fillId="0" borderId="5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0" fillId="3" borderId="5" xfId="0" applyFont="1" applyFill="1" applyBorder="1"/>
    <xf numFmtId="0" fontId="0" fillId="3" borderId="0" xfId="0" applyFont="1" applyFill="1" applyBorder="1"/>
    <xf numFmtId="0" fontId="0" fillId="3" borderId="0" xfId="0" applyFont="1" applyFill="1"/>
    <xf numFmtId="0" fontId="7" fillId="5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0" fillId="0" borderId="6" xfId="0" applyBorder="1"/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right" vertical="center" wrapText="1"/>
    </xf>
    <xf numFmtId="4" fontId="11" fillId="0" borderId="0" xfId="0" applyNumberFormat="1" applyFont="1" applyFill="1" applyBorder="1" applyAlignment="1">
      <alignment horizontal="right" vertical="center" wrapText="1"/>
    </xf>
    <xf numFmtId="0" fontId="12" fillId="0" borderId="0" xfId="2" applyAlignment="1">
      <alignment wrapText="1"/>
    </xf>
    <xf numFmtId="3" fontId="10" fillId="0" borderId="0" xfId="0" applyNumberFormat="1" applyFont="1" applyFill="1" applyBorder="1" applyAlignment="1">
      <alignment horizontal="right" vertical="center" wrapText="1"/>
    </xf>
    <xf numFmtId="3" fontId="10" fillId="0" borderId="8" xfId="0" applyNumberFormat="1" applyFont="1" applyFill="1" applyBorder="1" applyAlignment="1">
      <alignment horizontal="right" vertical="center" wrapText="1"/>
    </xf>
    <xf numFmtId="4" fontId="10" fillId="0" borderId="8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4" fontId="6" fillId="3" borderId="0" xfId="0" applyNumberFormat="1" applyFont="1" applyFill="1" applyBorder="1" applyAlignment="1">
      <alignment vertical="center"/>
    </xf>
    <xf numFmtId="0" fontId="6" fillId="6" borderId="0" xfId="0" applyFont="1" applyFill="1" applyBorder="1" applyAlignment="1">
      <alignment vertical="center"/>
    </xf>
    <xf numFmtId="164" fontId="13" fillId="0" borderId="6" xfId="1" applyNumberFormat="1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4" fontId="0" fillId="0" borderId="0" xfId="0" applyNumberFormat="1"/>
    <xf numFmtId="0" fontId="0" fillId="0" borderId="0" xfId="0" applyAlignment="1">
      <alignment horizontal="center" vertical="center"/>
    </xf>
    <xf numFmtId="0" fontId="0" fillId="7" borderId="0" xfId="0" applyFont="1" applyFill="1"/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wrapText="1"/>
    </xf>
    <xf numFmtId="0" fontId="0" fillId="0" borderId="0" xfId="0" applyFont="1" applyFill="1"/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9" xfId="0" applyFont="1" applyFill="1" applyBorder="1" applyAlignment="1">
      <alignment horizontal="left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fvalencia_ponce@hotmail.com;" TargetMode="External"/><Relationship Id="rId2" Type="http://schemas.openxmlformats.org/officeDocument/2006/relationships/hyperlink" Target="mailto:rectoria@upslp.edu.mx;" TargetMode="External"/><Relationship Id="rId1" Type="http://schemas.openxmlformats.org/officeDocument/2006/relationships/hyperlink" Target="mailto:luis.ibarra@upa.edu.mx;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luis.ibarra@upa.edu.mx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abSelected="1" zoomScaleNormal="100" workbookViewId="0">
      <pane xSplit="4" ySplit="1" topLeftCell="E2" activePane="bottomRight" state="frozen"/>
      <selection pane="topRight" activeCell="F1" sqref="F1"/>
      <selection pane="bottomLeft" activeCell="A2" sqref="A2"/>
      <selection pane="bottomRight" activeCell="L12" sqref="L12"/>
    </sheetView>
  </sheetViews>
  <sheetFormatPr baseColWidth="10" defaultRowHeight="15" x14ac:dyDescent="0.25"/>
  <cols>
    <col min="1" max="1" width="5.140625" style="27" customWidth="1"/>
    <col min="2" max="2" width="17.7109375" style="27" customWidth="1"/>
    <col min="3" max="3" width="14.42578125" customWidth="1"/>
    <col min="4" max="4" width="21.28515625" customWidth="1"/>
    <col min="5" max="5" width="21.7109375" customWidth="1"/>
    <col min="6" max="6" width="16.7109375" customWidth="1"/>
    <col min="7" max="7" width="18.7109375" customWidth="1"/>
    <col min="8" max="8" width="27" customWidth="1"/>
    <col min="9" max="9" width="21.7109375" customWidth="1"/>
    <col min="10" max="10" width="15.7109375" customWidth="1"/>
    <col min="11" max="11" width="32.42578125" style="48" customWidth="1"/>
    <col min="12" max="12" width="33.42578125" customWidth="1"/>
  </cols>
  <sheetData>
    <row r="1" spans="1:12" s="6" customFormat="1" ht="30" customHeight="1" thickBot="1" x14ac:dyDescent="0.3">
      <c r="A1" s="1" t="s">
        <v>0</v>
      </c>
      <c r="B1" s="1" t="s">
        <v>1</v>
      </c>
      <c r="C1" s="1" t="s">
        <v>3</v>
      </c>
      <c r="D1" s="1" t="s">
        <v>4</v>
      </c>
      <c r="E1" s="1" t="s">
        <v>1686</v>
      </c>
      <c r="F1" s="1" t="s">
        <v>6</v>
      </c>
      <c r="G1" s="1" t="s">
        <v>9</v>
      </c>
      <c r="H1" s="1" t="s">
        <v>11</v>
      </c>
      <c r="I1" s="28" t="s">
        <v>1687</v>
      </c>
      <c r="J1" s="28" t="s">
        <v>835</v>
      </c>
      <c r="K1" s="29" t="s">
        <v>1689</v>
      </c>
      <c r="L1" s="28" t="s">
        <v>1688</v>
      </c>
    </row>
    <row r="2" spans="1:12" s="46" customFormat="1" ht="22.5" customHeight="1" x14ac:dyDescent="0.25">
      <c r="A2" s="8">
        <v>1</v>
      </c>
      <c r="B2" s="7" t="s">
        <v>15</v>
      </c>
      <c r="C2" s="7" t="s">
        <v>16</v>
      </c>
      <c r="D2" s="7" t="s">
        <v>17</v>
      </c>
      <c r="E2" s="49" t="s">
        <v>18</v>
      </c>
      <c r="F2" s="7" t="s">
        <v>20</v>
      </c>
      <c r="G2" s="7" t="s">
        <v>23</v>
      </c>
      <c r="H2" s="45" t="s">
        <v>25</v>
      </c>
      <c r="I2" s="7" t="s">
        <v>840</v>
      </c>
      <c r="J2" s="7" t="s">
        <v>843</v>
      </c>
      <c r="K2" s="44" t="s">
        <v>844</v>
      </c>
      <c r="L2" s="7" t="s">
        <v>842</v>
      </c>
    </row>
    <row r="3" spans="1:12" s="46" customFormat="1" ht="22.5" customHeight="1" x14ac:dyDescent="0.25">
      <c r="A3" s="8">
        <v>2</v>
      </c>
      <c r="B3" s="7" t="s">
        <v>15</v>
      </c>
      <c r="C3" s="7" t="s">
        <v>27</v>
      </c>
      <c r="D3" s="7" t="s">
        <v>15</v>
      </c>
      <c r="E3" s="7" t="s">
        <v>28</v>
      </c>
      <c r="F3" s="7" t="s">
        <v>29</v>
      </c>
      <c r="G3" s="7" t="s">
        <v>32</v>
      </c>
      <c r="H3" s="45" t="s">
        <v>34</v>
      </c>
      <c r="I3" s="7" t="s">
        <v>845</v>
      </c>
      <c r="J3" s="7" t="s">
        <v>847</v>
      </c>
      <c r="K3" s="44" t="s">
        <v>1684</v>
      </c>
      <c r="L3" s="7" t="s">
        <v>846</v>
      </c>
    </row>
    <row r="4" spans="1:12" s="46" customFormat="1" ht="31.5" customHeight="1" x14ac:dyDescent="0.25">
      <c r="A4" s="8">
        <v>3</v>
      </c>
      <c r="B4" s="7" t="s">
        <v>15</v>
      </c>
      <c r="C4" s="7" t="s">
        <v>27</v>
      </c>
      <c r="D4" s="7" t="s">
        <v>36</v>
      </c>
      <c r="E4" s="7" t="s">
        <v>37</v>
      </c>
      <c r="F4" s="7" t="s">
        <v>39</v>
      </c>
      <c r="G4" s="7" t="s">
        <v>42</v>
      </c>
      <c r="H4" s="45" t="s">
        <v>44</v>
      </c>
      <c r="I4" s="7" t="s">
        <v>850</v>
      </c>
      <c r="J4" s="7" t="s">
        <v>855</v>
      </c>
      <c r="K4" s="44" t="s">
        <v>856</v>
      </c>
      <c r="L4" s="7" t="s">
        <v>852</v>
      </c>
    </row>
    <row r="5" spans="1:12" s="46" customFormat="1" ht="22.5" customHeight="1" x14ac:dyDescent="0.25">
      <c r="A5" s="8">
        <v>4</v>
      </c>
      <c r="B5" s="7" t="s">
        <v>45</v>
      </c>
      <c r="C5" s="7" t="s">
        <v>16</v>
      </c>
      <c r="D5" s="7" t="s">
        <v>45</v>
      </c>
      <c r="E5" s="7" t="s">
        <v>46</v>
      </c>
      <c r="F5" s="7" t="s">
        <v>48</v>
      </c>
      <c r="G5" s="7" t="s">
        <v>51</v>
      </c>
      <c r="H5" s="45" t="s">
        <v>53</v>
      </c>
      <c r="I5" s="7" t="s">
        <v>857</v>
      </c>
      <c r="J5" s="7" t="s">
        <v>51</v>
      </c>
      <c r="K5" s="44" t="s">
        <v>860</v>
      </c>
      <c r="L5" s="7" t="s">
        <v>858</v>
      </c>
    </row>
    <row r="6" spans="1:12" s="46" customFormat="1" ht="22.5" customHeight="1" x14ac:dyDescent="0.25">
      <c r="A6" s="8">
        <v>5</v>
      </c>
      <c r="B6" s="7" t="s">
        <v>45</v>
      </c>
      <c r="C6" s="7" t="s">
        <v>27</v>
      </c>
      <c r="D6" s="7" t="s">
        <v>54</v>
      </c>
      <c r="E6" s="7" t="s">
        <v>55</v>
      </c>
      <c r="F6" s="7" t="s">
        <v>56</v>
      </c>
      <c r="G6" s="7" t="s">
        <v>59</v>
      </c>
      <c r="H6" s="45" t="s">
        <v>60</v>
      </c>
      <c r="I6" s="7" t="s">
        <v>861</v>
      </c>
      <c r="J6" s="7" t="s">
        <v>865</v>
      </c>
      <c r="K6" s="44" t="s">
        <v>866</v>
      </c>
      <c r="L6" s="7" t="s">
        <v>863</v>
      </c>
    </row>
    <row r="7" spans="1:12" s="46" customFormat="1" ht="22.5" customHeight="1" x14ac:dyDescent="0.25">
      <c r="A7" s="8">
        <v>6</v>
      </c>
      <c r="B7" s="7" t="s">
        <v>62</v>
      </c>
      <c r="C7" s="7" t="s">
        <v>27</v>
      </c>
      <c r="D7" s="13" t="s">
        <v>63</v>
      </c>
      <c r="E7" s="7" t="s">
        <v>64</v>
      </c>
      <c r="F7" s="7" t="s">
        <v>66</v>
      </c>
      <c r="G7" s="7" t="s">
        <v>69</v>
      </c>
      <c r="H7" s="45" t="s">
        <v>71</v>
      </c>
      <c r="I7" s="7" t="s">
        <v>867</v>
      </c>
      <c r="J7" s="7" t="s">
        <v>870</v>
      </c>
      <c r="K7" s="44" t="s">
        <v>871</v>
      </c>
      <c r="L7" s="7" t="s">
        <v>868</v>
      </c>
    </row>
    <row r="8" spans="1:12" s="46" customFormat="1" ht="22.5" customHeight="1" x14ac:dyDescent="0.25">
      <c r="A8" s="8">
        <v>7</v>
      </c>
      <c r="B8" s="7" t="s">
        <v>62</v>
      </c>
      <c r="C8" s="7" t="s">
        <v>16</v>
      </c>
      <c r="D8" s="7" t="s">
        <v>72</v>
      </c>
      <c r="E8" s="7" t="s">
        <v>73</v>
      </c>
      <c r="F8" s="7" t="s">
        <v>74</v>
      </c>
      <c r="G8" s="7" t="s">
        <v>77</v>
      </c>
      <c r="H8" s="45" t="s">
        <v>79</v>
      </c>
      <c r="I8" s="7" t="s">
        <v>872</v>
      </c>
      <c r="J8" s="7" t="s">
        <v>77</v>
      </c>
      <c r="K8" s="7"/>
      <c r="L8" s="7" t="s">
        <v>873</v>
      </c>
    </row>
    <row r="9" spans="1:12" s="46" customFormat="1" ht="22.5" customHeight="1" x14ac:dyDescent="0.25">
      <c r="A9" s="8">
        <v>8</v>
      </c>
      <c r="B9" s="7" t="s">
        <v>62</v>
      </c>
      <c r="C9" s="7" t="s">
        <v>16</v>
      </c>
      <c r="D9" s="7" t="s">
        <v>62</v>
      </c>
      <c r="E9" s="7" t="s">
        <v>1685</v>
      </c>
      <c r="F9" s="7" t="s">
        <v>82</v>
      </c>
      <c r="G9" s="7" t="s">
        <v>85</v>
      </c>
      <c r="H9" s="45" t="s">
        <v>87</v>
      </c>
      <c r="I9" s="7" t="s">
        <v>874</v>
      </c>
      <c r="J9" s="7" t="s">
        <v>877</v>
      </c>
      <c r="K9" s="44" t="s">
        <v>878</v>
      </c>
      <c r="L9" s="7" t="s">
        <v>875</v>
      </c>
    </row>
    <row r="10" spans="1:12" s="46" customFormat="1" ht="22.5" customHeight="1" x14ac:dyDescent="0.25">
      <c r="A10" s="8">
        <v>9</v>
      </c>
      <c r="B10" s="13" t="s">
        <v>89</v>
      </c>
      <c r="C10" s="7" t="s">
        <v>16</v>
      </c>
      <c r="D10" s="13" t="s">
        <v>89</v>
      </c>
      <c r="E10" s="7" t="s">
        <v>90</v>
      </c>
      <c r="F10" s="7" t="s">
        <v>91</v>
      </c>
      <c r="G10" s="7" t="s">
        <v>94</v>
      </c>
      <c r="H10" s="45" t="s">
        <v>96</v>
      </c>
      <c r="I10" s="7" t="s">
        <v>879</v>
      </c>
      <c r="J10" s="8" t="s">
        <v>881</v>
      </c>
      <c r="K10" s="44" t="s">
        <v>882</v>
      </c>
      <c r="L10" s="7" t="s">
        <v>880</v>
      </c>
    </row>
    <row r="11" spans="1:12" s="46" customFormat="1" ht="22.5" customHeight="1" x14ac:dyDescent="0.25">
      <c r="A11" s="8">
        <v>10</v>
      </c>
      <c r="B11" s="13" t="s">
        <v>89</v>
      </c>
      <c r="C11" s="7" t="s">
        <v>27</v>
      </c>
      <c r="D11" s="7" t="s">
        <v>97</v>
      </c>
      <c r="E11" s="7" t="s">
        <v>98</v>
      </c>
      <c r="F11" s="7" t="s">
        <v>99</v>
      </c>
      <c r="G11" s="7" t="s">
        <v>102</v>
      </c>
      <c r="H11" s="45" t="s">
        <v>104</v>
      </c>
      <c r="I11" s="7" t="s">
        <v>883</v>
      </c>
      <c r="J11" s="7" t="s">
        <v>886</v>
      </c>
      <c r="K11" s="44" t="s">
        <v>887</v>
      </c>
      <c r="L11" s="7" t="s">
        <v>884</v>
      </c>
    </row>
    <row r="12" spans="1:12" s="46" customFormat="1" ht="22.5" customHeight="1" x14ac:dyDescent="0.25">
      <c r="A12" s="8">
        <v>11</v>
      </c>
      <c r="B12" s="13" t="s">
        <v>89</v>
      </c>
      <c r="C12" s="7" t="s">
        <v>27</v>
      </c>
      <c r="D12" s="7" t="s">
        <v>106</v>
      </c>
      <c r="E12" s="7" t="s">
        <v>107</v>
      </c>
      <c r="F12" s="7" t="s">
        <v>29</v>
      </c>
      <c r="G12" s="7" t="s">
        <v>110</v>
      </c>
      <c r="H12" s="45" t="s">
        <v>112</v>
      </c>
      <c r="I12" s="7" t="s">
        <v>888</v>
      </c>
      <c r="J12" s="7" t="s">
        <v>890</v>
      </c>
      <c r="K12" s="7" t="s">
        <v>891</v>
      </c>
      <c r="L12" s="7" t="s">
        <v>889</v>
      </c>
    </row>
    <row r="13" spans="1:12" s="46" customFormat="1" ht="22.5" customHeight="1" x14ac:dyDescent="0.25">
      <c r="A13" s="8">
        <v>12</v>
      </c>
      <c r="B13" s="13" t="s">
        <v>89</v>
      </c>
      <c r="C13" s="7" t="s">
        <v>27</v>
      </c>
      <c r="D13" s="7" t="s">
        <v>114</v>
      </c>
      <c r="E13" s="7" t="s">
        <v>115</v>
      </c>
      <c r="F13" s="7" t="s">
        <v>116</v>
      </c>
      <c r="G13" s="7" t="s">
        <v>119</v>
      </c>
      <c r="H13" s="45" t="s">
        <v>121</v>
      </c>
      <c r="I13" s="7" t="s">
        <v>893</v>
      </c>
      <c r="J13" s="7" t="s">
        <v>897</v>
      </c>
      <c r="K13" s="44" t="s">
        <v>898</v>
      </c>
      <c r="L13" s="7" t="s">
        <v>895</v>
      </c>
    </row>
    <row r="14" spans="1:12" s="46" customFormat="1" ht="22.5" customHeight="1" x14ac:dyDescent="0.25">
      <c r="A14" s="8">
        <v>13</v>
      </c>
      <c r="B14" s="13" t="s">
        <v>89</v>
      </c>
      <c r="C14" s="7" t="s">
        <v>27</v>
      </c>
      <c r="D14" s="7" t="s">
        <v>122</v>
      </c>
      <c r="E14" s="7" t="s">
        <v>123</v>
      </c>
      <c r="F14" s="7" t="s">
        <v>124</v>
      </c>
      <c r="G14" s="7" t="s">
        <v>127</v>
      </c>
      <c r="H14" s="45" t="s">
        <v>129</v>
      </c>
      <c r="I14" s="7" t="s">
        <v>899</v>
      </c>
      <c r="J14" s="7" t="s">
        <v>127</v>
      </c>
      <c r="K14" s="44" t="s">
        <v>903</v>
      </c>
      <c r="L14" s="7" t="s">
        <v>901</v>
      </c>
    </row>
    <row r="15" spans="1:12" s="46" customFormat="1" ht="39.75" customHeight="1" x14ac:dyDescent="0.25">
      <c r="A15" s="8">
        <v>14</v>
      </c>
      <c r="B15" s="13" t="s">
        <v>131</v>
      </c>
      <c r="C15" s="7" t="s">
        <v>27</v>
      </c>
      <c r="D15" s="13" t="s">
        <v>132</v>
      </c>
      <c r="E15" s="7" t="s">
        <v>133</v>
      </c>
      <c r="F15" s="7" t="s">
        <v>134</v>
      </c>
      <c r="G15" s="7" t="s">
        <v>137</v>
      </c>
      <c r="H15" s="45" t="s">
        <v>139</v>
      </c>
      <c r="I15" s="7" t="s">
        <v>904</v>
      </c>
      <c r="J15" s="7" t="s">
        <v>908</v>
      </c>
      <c r="K15" s="44" t="s">
        <v>909</v>
      </c>
      <c r="L15" s="7" t="s">
        <v>905</v>
      </c>
    </row>
    <row r="16" spans="1:12" s="46" customFormat="1" ht="22.5" customHeight="1" x14ac:dyDescent="0.25">
      <c r="A16" s="8">
        <v>15</v>
      </c>
      <c r="B16" s="7" t="s">
        <v>141</v>
      </c>
      <c r="C16" s="7" t="s">
        <v>16</v>
      </c>
      <c r="D16" s="13" t="s">
        <v>142</v>
      </c>
      <c r="E16" s="7" t="s">
        <v>143</v>
      </c>
      <c r="F16" s="7" t="s">
        <v>144</v>
      </c>
      <c r="G16" s="7" t="s">
        <v>147</v>
      </c>
      <c r="H16" s="45" t="s">
        <v>149</v>
      </c>
      <c r="I16" s="7" t="s">
        <v>910</v>
      </c>
      <c r="J16" s="7" t="s">
        <v>914</v>
      </c>
      <c r="K16" s="44" t="s">
        <v>915</v>
      </c>
      <c r="L16" s="7" t="s">
        <v>911</v>
      </c>
    </row>
    <row r="17" spans="1:12" s="46" customFormat="1" ht="22.5" customHeight="1" x14ac:dyDescent="0.25">
      <c r="A17" s="8">
        <v>16</v>
      </c>
      <c r="B17" s="7" t="s">
        <v>141</v>
      </c>
      <c r="C17" s="7" t="s">
        <v>16</v>
      </c>
      <c r="D17" s="7" t="s">
        <v>151</v>
      </c>
      <c r="E17" s="7" t="s">
        <v>152</v>
      </c>
      <c r="F17" s="7" t="s">
        <v>153</v>
      </c>
      <c r="G17" s="7" t="s">
        <v>156</v>
      </c>
      <c r="H17" s="45" t="s">
        <v>158</v>
      </c>
      <c r="I17" s="7" t="s">
        <v>916</v>
      </c>
      <c r="J17" s="7" t="s">
        <v>919</v>
      </c>
      <c r="K17" s="44" t="s">
        <v>920</v>
      </c>
      <c r="L17" s="7" t="s">
        <v>917</v>
      </c>
    </row>
    <row r="18" spans="1:12" s="46" customFormat="1" ht="22.5" customHeight="1" x14ac:dyDescent="0.25">
      <c r="A18" s="8">
        <v>17</v>
      </c>
      <c r="B18" s="7" t="s">
        <v>141</v>
      </c>
      <c r="C18" s="7" t="s">
        <v>27</v>
      </c>
      <c r="D18" s="7" t="s">
        <v>141</v>
      </c>
      <c r="E18" s="7" t="s">
        <v>160</v>
      </c>
      <c r="F18" s="7" t="s">
        <v>161</v>
      </c>
      <c r="G18" s="7" t="s">
        <v>164</v>
      </c>
      <c r="H18" s="45" t="s">
        <v>166</v>
      </c>
      <c r="I18" s="7" t="s">
        <v>921</v>
      </c>
      <c r="J18" s="7" t="s">
        <v>924</v>
      </c>
      <c r="K18" s="44" t="s">
        <v>925</v>
      </c>
      <c r="L18" s="7" t="s">
        <v>922</v>
      </c>
    </row>
    <row r="19" spans="1:12" s="46" customFormat="1" ht="22.5" customHeight="1" x14ac:dyDescent="0.25">
      <c r="A19" s="8">
        <v>18</v>
      </c>
      <c r="B19" s="7" t="s">
        <v>141</v>
      </c>
      <c r="C19" s="7" t="s">
        <v>27</v>
      </c>
      <c r="D19" s="7" t="s">
        <v>167</v>
      </c>
      <c r="E19" s="7" t="s">
        <v>168</v>
      </c>
      <c r="F19" s="7" t="s">
        <v>169</v>
      </c>
      <c r="G19" s="7" t="s">
        <v>172</v>
      </c>
      <c r="H19" s="45" t="s">
        <v>174</v>
      </c>
      <c r="I19" s="7" t="s">
        <v>926</v>
      </c>
      <c r="J19" s="7" t="s">
        <v>929</v>
      </c>
      <c r="K19" s="44" t="s">
        <v>930</v>
      </c>
      <c r="L19" s="7" t="s">
        <v>927</v>
      </c>
    </row>
    <row r="20" spans="1:12" s="46" customFormat="1" ht="22.5" customHeight="1" x14ac:dyDescent="0.25">
      <c r="A20" s="8">
        <v>19</v>
      </c>
      <c r="B20" s="7" t="s">
        <v>176</v>
      </c>
      <c r="C20" s="7" t="s">
        <v>16</v>
      </c>
      <c r="D20" s="7" t="s">
        <v>177</v>
      </c>
      <c r="E20" s="7" t="s">
        <v>178</v>
      </c>
      <c r="F20" s="7" t="s">
        <v>179</v>
      </c>
      <c r="G20" s="7" t="s">
        <v>182</v>
      </c>
      <c r="H20" s="45" t="s">
        <v>184</v>
      </c>
      <c r="I20" s="7" t="s">
        <v>931</v>
      </c>
      <c r="J20" s="7" t="s">
        <v>935</v>
      </c>
      <c r="K20" s="44" t="s">
        <v>936</v>
      </c>
      <c r="L20" s="7" t="s">
        <v>932</v>
      </c>
    </row>
    <row r="21" spans="1:12" s="46" customFormat="1" ht="22.5" customHeight="1" x14ac:dyDescent="0.25">
      <c r="A21" s="8">
        <v>20</v>
      </c>
      <c r="B21" s="7" t="s">
        <v>176</v>
      </c>
      <c r="C21" s="7" t="s">
        <v>16</v>
      </c>
      <c r="D21" s="13" t="s">
        <v>185</v>
      </c>
      <c r="E21" s="7" t="s">
        <v>186</v>
      </c>
      <c r="F21" s="7" t="s">
        <v>187</v>
      </c>
      <c r="G21" s="7" t="s">
        <v>190</v>
      </c>
      <c r="H21" s="45" t="s">
        <v>192</v>
      </c>
      <c r="I21" s="7" t="s">
        <v>937</v>
      </c>
      <c r="J21" s="7" t="s">
        <v>939</v>
      </c>
      <c r="K21" s="44" t="s">
        <v>940</v>
      </c>
      <c r="L21" s="7" t="s">
        <v>938</v>
      </c>
    </row>
    <row r="22" spans="1:12" s="46" customFormat="1" ht="22.5" customHeight="1" x14ac:dyDescent="0.25">
      <c r="A22" s="8">
        <v>21</v>
      </c>
      <c r="B22" s="7" t="s">
        <v>176</v>
      </c>
      <c r="C22" s="7" t="s">
        <v>27</v>
      </c>
      <c r="D22" s="7" t="s">
        <v>194</v>
      </c>
      <c r="E22" s="7" t="s">
        <v>195</v>
      </c>
      <c r="F22" s="7" t="s">
        <v>196</v>
      </c>
      <c r="G22" s="7" t="s">
        <v>199</v>
      </c>
      <c r="H22" s="45" t="s">
        <v>201</v>
      </c>
      <c r="I22" s="7" t="s">
        <v>941</v>
      </c>
      <c r="J22" s="7" t="s">
        <v>944</v>
      </c>
      <c r="K22" s="44" t="s">
        <v>945</v>
      </c>
      <c r="L22" s="7" t="s">
        <v>942</v>
      </c>
    </row>
    <row r="23" spans="1:12" s="46" customFormat="1" ht="22.5" customHeight="1" x14ac:dyDescent="0.25">
      <c r="A23" s="8">
        <v>22</v>
      </c>
      <c r="B23" s="7" t="s">
        <v>176</v>
      </c>
      <c r="C23" s="7" t="s">
        <v>27</v>
      </c>
      <c r="D23" s="7" t="s">
        <v>203</v>
      </c>
      <c r="E23" s="7" t="s">
        <v>204</v>
      </c>
      <c r="F23" s="7" t="s">
        <v>205</v>
      </c>
      <c r="G23" s="7" t="s">
        <v>208</v>
      </c>
      <c r="H23" s="45" t="s">
        <v>210</v>
      </c>
      <c r="I23" s="7" t="s">
        <v>946</v>
      </c>
      <c r="J23" s="7" t="s">
        <v>949</v>
      </c>
      <c r="K23" s="44" t="s">
        <v>950</v>
      </c>
      <c r="L23" s="7" t="s">
        <v>947</v>
      </c>
    </row>
    <row r="24" spans="1:12" s="46" customFormat="1" ht="22.5" customHeight="1" x14ac:dyDescent="0.25">
      <c r="A24" s="8">
        <v>23</v>
      </c>
      <c r="B24" s="7" t="s">
        <v>176</v>
      </c>
      <c r="C24" s="7" t="s">
        <v>27</v>
      </c>
      <c r="D24" s="7" t="s">
        <v>212</v>
      </c>
      <c r="E24" s="7" t="s">
        <v>213</v>
      </c>
      <c r="F24" s="7" t="s">
        <v>214</v>
      </c>
      <c r="G24" s="7" t="s">
        <v>217</v>
      </c>
      <c r="H24" s="45" t="s">
        <v>219</v>
      </c>
      <c r="I24" s="7" t="s">
        <v>951</v>
      </c>
      <c r="J24" s="7" t="s">
        <v>954</v>
      </c>
      <c r="K24" s="44" t="s">
        <v>955</v>
      </c>
      <c r="L24" s="7" t="s">
        <v>952</v>
      </c>
    </row>
    <row r="25" spans="1:12" s="46" customFormat="1" ht="22.5" customHeight="1" x14ac:dyDescent="0.25">
      <c r="A25" s="8">
        <v>24</v>
      </c>
      <c r="B25" s="7" t="s">
        <v>176</v>
      </c>
      <c r="C25" s="7" t="s">
        <v>27</v>
      </c>
      <c r="D25" s="7" t="s">
        <v>221</v>
      </c>
      <c r="E25" s="7" t="s">
        <v>222</v>
      </c>
      <c r="F25" s="7" t="s">
        <v>29</v>
      </c>
      <c r="G25" s="7" t="s">
        <v>225</v>
      </c>
      <c r="H25" s="45" t="s">
        <v>226</v>
      </c>
      <c r="I25" s="7" t="s">
        <v>956</v>
      </c>
      <c r="J25" s="7" t="s">
        <v>960</v>
      </c>
      <c r="K25" s="44" t="s">
        <v>961</v>
      </c>
      <c r="L25" s="7" t="s">
        <v>957</v>
      </c>
    </row>
    <row r="26" spans="1:12" s="46" customFormat="1" ht="22.5" customHeight="1" x14ac:dyDescent="0.25">
      <c r="A26" s="8">
        <v>25</v>
      </c>
      <c r="B26" s="7" t="s">
        <v>228</v>
      </c>
      <c r="C26" s="7" t="s">
        <v>16</v>
      </c>
      <c r="D26" s="7" t="s">
        <v>228</v>
      </c>
      <c r="E26" s="7" t="s">
        <v>229</v>
      </c>
      <c r="F26" s="7" t="s">
        <v>205</v>
      </c>
      <c r="G26" s="7" t="s">
        <v>232</v>
      </c>
      <c r="H26" s="45" t="s">
        <v>234</v>
      </c>
      <c r="I26" s="7" t="s">
        <v>962</v>
      </c>
      <c r="J26" s="7" t="s">
        <v>966</v>
      </c>
      <c r="K26" s="44" t="s">
        <v>967</v>
      </c>
      <c r="L26" s="7" t="s">
        <v>963</v>
      </c>
    </row>
    <row r="27" spans="1:12" s="46" customFormat="1" ht="22.5" customHeight="1" x14ac:dyDescent="0.25">
      <c r="A27" s="8">
        <v>26</v>
      </c>
      <c r="B27" s="7" t="s">
        <v>228</v>
      </c>
      <c r="C27" s="7" t="s">
        <v>16</v>
      </c>
      <c r="D27" s="7" t="s">
        <v>236</v>
      </c>
      <c r="E27" s="7" t="s">
        <v>237</v>
      </c>
      <c r="F27" s="7" t="s">
        <v>238</v>
      </c>
      <c r="G27" s="7" t="s">
        <v>241</v>
      </c>
      <c r="H27" s="45" t="s">
        <v>243</v>
      </c>
      <c r="I27" s="7" t="s">
        <v>968</v>
      </c>
      <c r="J27" s="7" t="s">
        <v>972</v>
      </c>
      <c r="K27" s="44" t="s">
        <v>973</v>
      </c>
      <c r="L27" s="7" t="s">
        <v>969</v>
      </c>
    </row>
    <row r="28" spans="1:12" s="46" customFormat="1" ht="22.5" customHeight="1" x14ac:dyDescent="0.25">
      <c r="A28" s="8">
        <v>27</v>
      </c>
      <c r="B28" s="7" t="s">
        <v>228</v>
      </c>
      <c r="C28" s="7" t="s">
        <v>16</v>
      </c>
      <c r="D28" s="7" t="s">
        <v>245</v>
      </c>
      <c r="E28" s="7" t="s">
        <v>246</v>
      </c>
      <c r="F28" s="7"/>
      <c r="G28" s="7" t="s">
        <v>249</v>
      </c>
      <c r="H28" s="45" t="s">
        <v>250</v>
      </c>
      <c r="I28" s="7" t="s">
        <v>974</v>
      </c>
      <c r="J28" s="7" t="s">
        <v>977</v>
      </c>
      <c r="K28" s="44" t="s">
        <v>251</v>
      </c>
      <c r="L28" s="7" t="s">
        <v>975</v>
      </c>
    </row>
    <row r="29" spans="1:12" s="46" customFormat="1" ht="22.5" customHeight="1" x14ac:dyDescent="0.25">
      <c r="A29" s="8">
        <v>28</v>
      </c>
      <c r="B29" s="7" t="s">
        <v>228</v>
      </c>
      <c r="C29" s="7" t="s">
        <v>27</v>
      </c>
      <c r="D29" s="7" t="s">
        <v>252</v>
      </c>
      <c r="E29" s="7" t="s">
        <v>253</v>
      </c>
      <c r="F29" s="7" t="s">
        <v>254</v>
      </c>
      <c r="G29" s="7" t="s">
        <v>257</v>
      </c>
      <c r="H29" s="45" t="s">
        <v>259</v>
      </c>
      <c r="I29" s="7" t="s">
        <v>978</v>
      </c>
      <c r="J29" s="7" t="s">
        <v>980</v>
      </c>
      <c r="K29" s="44" t="s">
        <v>981</v>
      </c>
      <c r="L29" s="7" t="s">
        <v>979</v>
      </c>
    </row>
    <row r="30" spans="1:12" s="46" customFormat="1" ht="22.5" customHeight="1" x14ac:dyDescent="0.25">
      <c r="A30" s="8">
        <v>29</v>
      </c>
      <c r="B30" s="7" t="s">
        <v>228</v>
      </c>
      <c r="C30" s="7" t="s">
        <v>27</v>
      </c>
      <c r="D30" s="7" t="s">
        <v>261</v>
      </c>
      <c r="E30" s="7" t="s">
        <v>262</v>
      </c>
      <c r="F30" s="7" t="s">
        <v>263</v>
      </c>
      <c r="G30" s="7" t="s">
        <v>266</v>
      </c>
      <c r="H30" s="45" t="s">
        <v>268</v>
      </c>
      <c r="I30" s="7" t="s">
        <v>982</v>
      </c>
      <c r="J30" s="7" t="s">
        <v>266</v>
      </c>
      <c r="K30" s="44" t="s">
        <v>268</v>
      </c>
      <c r="L30" s="7" t="s">
        <v>983</v>
      </c>
    </row>
    <row r="31" spans="1:12" s="46" customFormat="1" ht="34.5" customHeight="1" x14ac:dyDescent="0.25">
      <c r="A31" s="8">
        <v>30</v>
      </c>
      <c r="B31" s="7" t="s">
        <v>228</v>
      </c>
      <c r="C31" s="7" t="s">
        <v>27</v>
      </c>
      <c r="D31" s="7" t="s">
        <v>270</v>
      </c>
      <c r="E31" s="7" t="s">
        <v>271</v>
      </c>
      <c r="F31" s="7" t="s">
        <v>272</v>
      </c>
      <c r="G31" s="7" t="s">
        <v>275</v>
      </c>
      <c r="H31" s="45" t="s">
        <v>277</v>
      </c>
      <c r="I31" s="7" t="s">
        <v>985</v>
      </c>
      <c r="J31" s="7" t="s">
        <v>988</v>
      </c>
      <c r="K31" s="7" t="s">
        <v>989</v>
      </c>
      <c r="L31" s="7" t="s">
        <v>986</v>
      </c>
    </row>
    <row r="32" spans="1:12" s="46" customFormat="1" ht="22.5" customHeight="1" x14ac:dyDescent="0.25">
      <c r="A32" s="8">
        <v>31</v>
      </c>
      <c r="B32" s="7" t="s">
        <v>279</v>
      </c>
      <c r="C32" s="7" t="s">
        <v>27</v>
      </c>
      <c r="D32" s="7" t="s">
        <v>280</v>
      </c>
      <c r="E32" s="7" t="s">
        <v>281</v>
      </c>
      <c r="F32" s="7" t="s">
        <v>282</v>
      </c>
      <c r="G32" s="7" t="s">
        <v>285</v>
      </c>
      <c r="H32" s="45" t="s">
        <v>287</v>
      </c>
      <c r="I32" s="7" t="s">
        <v>990</v>
      </c>
      <c r="J32" s="7" t="s">
        <v>993</v>
      </c>
      <c r="K32" s="44" t="s">
        <v>994</v>
      </c>
      <c r="L32" s="7" t="s">
        <v>991</v>
      </c>
    </row>
    <row r="33" spans="1:12" s="46" customFormat="1" ht="16.5" customHeight="1" x14ac:dyDescent="0.25">
      <c r="A33" s="8">
        <v>32</v>
      </c>
      <c r="B33" s="7" t="s">
        <v>279</v>
      </c>
      <c r="C33" s="7" t="s">
        <v>27</v>
      </c>
      <c r="D33" s="7" t="s">
        <v>289</v>
      </c>
      <c r="E33" s="7" t="s">
        <v>290</v>
      </c>
      <c r="F33" s="7" t="s">
        <v>291</v>
      </c>
      <c r="G33" s="7" t="s">
        <v>294</v>
      </c>
      <c r="H33" s="45" t="s">
        <v>296</v>
      </c>
      <c r="I33" s="7" t="s">
        <v>995</v>
      </c>
      <c r="J33" s="7" t="s">
        <v>998</v>
      </c>
      <c r="K33" s="44" t="s">
        <v>999</v>
      </c>
      <c r="L33" s="7" t="s">
        <v>996</v>
      </c>
    </row>
    <row r="34" spans="1:12" s="46" customFormat="1" ht="22.5" customHeight="1" x14ac:dyDescent="0.25">
      <c r="A34" s="8">
        <v>33</v>
      </c>
      <c r="B34" s="7" t="s">
        <v>298</v>
      </c>
      <c r="C34" s="7" t="s">
        <v>16</v>
      </c>
      <c r="D34" s="13" t="s">
        <v>299</v>
      </c>
      <c r="E34" s="7" t="s">
        <v>300</v>
      </c>
      <c r="F34" s="7" t="s">
        <v>56</v>
      </c>
      <c r="G34" s="7" t="s">
        <v>303</v>
      </c>
      <c r="H34" s="45" t="s">
        <v>305</v>
      </c>
      <c r="I34" s="7" t="s">
        <v>1000</v>
      </c>
      <c r="J34" s="7" t="s">
        <v>1004</v>
      </c>
      <c r="K34" s="44" t="s">
        <v>1005</v>
      </c>
      <c r="L34" s="7" t="s">
        <v>1001</v>
      </c>
    </row>
    <row r="35" spans="1:12" s="46" customFormat="1" ht="22.5" customHeight="1" x14ac:dyDescent="0.25">
      <c r="A35" s="8">
        <v>34</v>
      </c>
      <c r="B35" s="7" t="s">
        <v>298</v>
      </c>
      <c r="C35" s="7" t="s">
        <v>16</v>
      </c>
      <c r="D35" s="7" t="s">
        <v>307</v>
      </c>
      <c r="E35" s="7" t="s">
        <v>308</v>
      </c>
      <c r="F35" s="7" t="s">
        <v>309</v>
      </c>
      <c r="G35" s="7" t="s">
        <v>312</v>
      </c>
      <c r="H35" s="45" t="s">
        <v>314</v>
      </c>
      <c r="I35" s="7" t="s">
        <v>1006</v>
      </c>
      <c r="J35" s="7" t="s">
        <v>1010</v>
      </c>
      <c r="K35" s="44" t="s">
        <v>1011</v>
      </c>
      <c r="L35" s="7" t="s">
        <v>1007</v>
      </c>
    </row>
    <row r="36" spans="1:12" s="46" customFormat="1" ht="39.75" customHeight="1" x14ac:dyDescent="0.25">
      <c r="A36" s="8">
        <v>35</v>
      </c>
      <c r="B36" s="7" t="s">
        <v>298</v>
      </c>
      <c r="C36" s="7" t="s">
        <v>16</v>
      </c>
      <c r="D36" s="7" t="s">
        <v>316</v>
      </c>
      <c r="E36" s="7" t="s">
        <v>317</v>
      </c>
      <c r="F36" s="7" t="s">
        <v>318</v>
      </c>
      <c r="G36" s="7" t="s">
        <v>321</v>
      </c>
      <c r="H36" s="45" t="s">
        <v>323</v>
      </c>
      <c r="I36" s="7" t="s">
        <v>1012</v>
      </c>
      <c r="J36" s="7" t="s">
        <v>1016</v>
      </c>
      <c r="K36" s="44" t="s">
        <v>1017</v>
      </c>
      <c r="L36" s="7" t="s">
        <v>1013</v>
      </c>
    </row>
    <row r="37" spans="1:12" s="46" customFormat="1" ht="22.5" customHeight="1" x14ac:dyDescent="0.25">
      <c r="A37" s="8">
        <v>36</v>
      </c>
      <c r="B37" s="7" t="s">
        <v>298</v>
      </c>
      <c r="C37" s="7" t="s">
        <v>16</v>
      </c>
      <c r="D37" s="7" t="s">
        <v>324</v>
      </c>
      <c r="E37" s="7" t="s">
        <v>325</v>
      </c>
      <c r="F37" s="7" t="s">
        <v>326</v>
      </c>
      <c r="G37" s="7" t="s">
        <v>329</v>
      </c>
      <c r="H37" s="45" t="s">
        <v>331</v>
      </c>
      <c r="I37" s="7" t="s">
        <v>1018</v>
      </c>
      <c r="J37" s="7" t="s">
        <v>1021</v>
      </c>
      <c r="K37" s="7" t="s">
        <v>1022</v>
      </c>
      <c r="L37" s="7" t="s">
        <v>1019</v>
      </c>
    </row>
    <row r="38" spans="1:12" s="46" customFormat="1" ht="22.5" customHeight="1" x14ac:dyDescent="0.25">
      <c r="A38" s="8">
        <v>37</v>
      </c>
      <c r="B38" s="7" t="s">
        <v>298</v>
      </c>
      <c r="C38" s="7" t="s">
        <v>27</v>
      </c>
      <c r="D38" s="13" t="s">
        <v>333</v>
      </c>
      <c r="E38" s="7" t="s">
        <v>334</v>
      </c>
      <c r="F38" s="7" t="s">
        <v>335</v>
      </c>
      <c r="G38" s="7" t="s">
        <v>338</v>
      </c>
      <c r="H38" s="45" t="s">
        <v>340</v>
      </c>
      <c r="I38" s="7" t="s">
        <v>1023</v>
      </c>
      <c r="J38" s="7" t="s">
        <v>1025</v>
      </c>
      <c r="K38" s="44" t="s">
        <v>1026</v>
      </c>
      <c r="L38" s="7" t="s">
        <v>1024</v>
      </c>
    </row>
    <row r="39" spans="1:12" s="46" customFormat="1" ht="22.5" customHeight="1" x14ac:dyDescent="0.25">
      <c r="A39" s="8">
        <v>38</v>
      </c>
      <c r="B39" s="7" t="s">
        <v>298</v>
      </c>
      <c r="C39" s="7" t="s">
        <v>27</v>
      </c>
      <c r="D39" s="7" t="s">
        <v>342</v>
      </c>
      <c r="E39" s="7" t="s">
        <v>343</v>
      </c>
      <c r="F39" s="7" t="s">
        <v>344</v>
      </c>
      <c r="G39" s="7" t="s">
        <v>347</v>
      </c>
      <c r="H39" s="45" t="s">
        <v>349</v>
      </c>
      <c r="I39" s="7" t="s">
        <v>1027</v>
      </c>
      <c r="J39" s="7" t="s">
        <v>1030</v>
      </c>
      <c r="K39" s="7" t="s">
        <v>1031</v>
      </c>
      <c r="L39" s="7" t="s">
        <v>1028</v>
      </c>
    </row>
    <row r="40" spans="1:12" s="46" customFormat="1" ht="22.5" customHeight="1" x14ac:dyDescent="0.25">
      <c r="A40" s="8">
        <v>39</v>
      </c>
      <c r="B40" s="7" t="s">
        <v>298</v>
      </c>
      <c r="C40" s="7" t="s">
        <v>27</v>
      </c>
      <c r="D40" s="7" t="s">
        <v>351</v>
      </c>
      <c r="E40" s="7" t="s">
        <v>352</v>
      </c>
      <c r="F40" s="7" t="s">
        <v>29</v>
      </c>
      <c r="G40" s="7" t="s">
        <v>355</v>
      </c>
      <c r="H40" s="45" t="s">
        <v>357</v>
      </c>
      <c r="I40" s="7" t="s">
        <v>1032</v>
      </c>
      <c r="J40" s="7" t="s">
        <v>1034</v>
      </c>
      <c r="K40" s="44" t="s">
        <v>1035</v>
      </c>
      <c r="L40" s="7" t="s">
        <v>1033</v>
      </c>
    </row>
    <row r="41" spans="1:12" s="46" customFormat="1" ht="22.5" customHeight="1" x14ac:dyDescent="0.25">
      <c r="A41" s="8">
        <v>40</v>
      </c>
      <c r="B41" s="7" t="s">
        <v>298</v>
      </c>
      <c r="C41" s="7" t="s">
        <v>27</v>
      </c>
      <c r="D41" s="7" t="s">
        <v>359</v>
      </c>
      <c r="E41" s="7" t="s">
        <v>360</v>
      </c>
      <c r="F41" s="7" t="s">
        <v>361</v>
      </c>
      <c r="G41" s="7" t="s">
        <v>364</v>
      </c>
      <c r="H41" s="45" t="s">
        <v>366</v>
      </c>
      <c r="I41" s="7" t="s">
        <v>1036</v>
      </c>
      <c r="J41" s="7" t="s">
        <v>364</v>
      </c>
      <c r="K41" s="44" t="s">
        <v>1040</v>
      </c>
      <c r="L41" s="7" t="s">
        <v>1037</v>
      </c>
    </row>
    <row r="42" spans="1:12" s="46" customFormat="1" ht="22.5" customHeight="1" x14ac:dyDescent="0.25">
      <c r="A42" s="8">
        <v>41</v>
      </c>
      <c r="B42" s="7" t="s">
        <v>298</v>
      </c>
      <c r="C42" s="7" t="s">
        <v>27</v>
      </c>
      <c r="D42" s="7" t="s">
        <v>368</v>
      </c>
      <c r="E42" s="7" t="s">
        <v>369</v>
      </c>
      <c r="F42" s="7" t="s">
        <v>370</v>
      </c>
      <c r="G42" s="7" t="s">
        <v>373</v>
      </c>
      <c r="H42" s="45" t="s">
        <v>375</v>
      </c>
      <c r="I42" s="7" t="s">
        <v>1041</v>
      </c>
      <c r="J42" s="7" t="s">
        <v>373</v>
      </c>
      <c r="K42" s="44" t="s">
        <v>1045</v>
      </c>
      <c r="L42" s="7" t="s">
        <v>1042</v>
      </c>
    </row>
    <row r="43" spans="1:12" s="46" customFormat="1" ht="22.5" customHeight="1" x14ac:dyDescent="0.25">
      <c r="A43" s="8">
        <v>42</v>
      </c>
      <c r="B43" s="7" t="s">
        <v>376</v>
      </c>
      <c r="C43" s="7" t="s">
        <v>16</v>
      </c>
      <c r="D43" s="7" t="s">
        <v>377</v>
      </c>
      <c r="E43" s="7" t="s">
        <v>378</v>
      </c>
      <c r="F43" s="7" t="s">
        <v>161</v>
      </c>
      <c r="G43" s="7" t="s">
        <v>381</v>
      </c>
      <c r="H43" s="45" t="s">
        <v>382</v>
      </c>
      <c r="I43" s="7" t="s">
        <v>1046</v>
      </c>
      <c r="J43" s="7" t="s">
        <v>1050</v>
      </c>
      <c r="K43" s="44" t="s">
        <v>1051</v>
      </c>
      <c r="L43" s="7" t="s">
        <v>1047</v>
      </c>
    </row>
    <row r="44" spans="1:12" s="46" customFormat="1" ht="22.5" customHeight="1" x14ac:dyDescent="0.25">
      <c r="A44" s="8">
        <v>43</v>
      </c>
      <c r="B44" s="7" t="s">
        <v>376</v>
      </c>
      <c r="C44" s="7" t="s">
        <v>27</v>
      </c>
      <c r="D44" s="7" t="s">
        <v>383</v>
      </c>
      <c r="E44" s="7" t="s">
        <v>384</v>
      </c>
      <c r="F44" s="7" t="s">
        <v>161</v>
      </c>
      <c r="G44" s="7" t="s">
        <v>387</v>
      </c>
      <c r="H44" s="45" t="s">
        <v>389</v>
      </c>
      <c r="I44" s="7" t="s">
        <v>1052</v>
      </c>
      <c r="J44" s="7" t="s">
        <v>1054</v>
      </c>
      <c r="K44" s="7" t="s">
        <v>1055</v>
      </c>
      <c r="L44" s="7" t="s">
        <v>1053</v>
      </c>
    </row>
    <row r="45" spans="1:12" s="46" customFormat="1" ht="22.5" customHeight="1" x14ac:dyDescent="0.25">
      <c r="A45" s="8">
        <v>44</v>
      </c>
      <c r="B45" s="13" t="s">
        <v>391</v>
      </c>
      <c r="C45" s="7" t="s">
        <v>16</v>
      </c>
      <c r="D45" s="13" t="s">
        <v>392</v>
      </c>
      <c r="E45" s="7"/>
      <c r="F45" s="7"/>
      <c r="G45" s="7"/>
      <c r="H45" s="7"/>
      <c r="I45" s="7"/>
      <c r="J45" s="7" t="s">
        <v>1058</v>
      </c>
      <c r="K45" s="7" t="s">
        <v>1059</v>
      </c>
      <c r="L45" s="7" t="s">
        <v>1056</v>
      </c>
    </row>
    <row r="46" spans="1:12" s="46" customFormat="1" ht="22.5" customHeight="1" x14ac:dyDescent="0.25">
      <c r="A46" s="8">
        <v>45</v>
      </c>
      <c r="B46" s="13" t="s">
        <v>391</v>
      </c>
      <c r="C46" s="7" t="s">
        <v>27</v>
      </c>
      <c r="D46" s="7" t="s">
        <v>393</v>
      </c>
      <c r="E46" s="7" t="s">
        <v>394</v>
      </c>
      <c r="F46" s="7" t="s">
        <v>66</v>
      </c>
      <c r="G46" s="7" t="s">
        <v>397</v>
      </c>
      <c r="H46" s="45" t="s">
        <v>399</v>
      </c>
      <c r="I46" s="7" t="s">
        <v>1060</v>
      </c>
      <c r="J46" s="7" t="s">
        <v>397</v>
      </c>
      <c r="K46" s="44" t="s">
        <v>1062</v>
      </c>
      <c r="L46" s="7" t="s">
        <v>1061</v>
      </c>
    </row>
    <row r="47" spans="1:12" s="46" customFormat="1" ht="22.5" customHeight="1" x14ac:dyDescent="0.25">
      <c r="A47" s="8">
        <v>46</v>
      </c>
      <c r="B47" s="7" t="s">
        <v>401</v>
      </c>
      <c r="C47" s="7" t="s">
        <v>16</v>
      </c>
      <c r="D47" s="7" t="s">
        <v>402</v>
      </c>
      <c r="E47" s="7" t="s">
        <v>403</v>
      </c>
      <c r="F47" s="7" t="s">
        <v>404</v>
      </c>
      <c r="G47" s="7" t="s">
        <v>407</v>
      </c>
      <c r="H47" s="45" t="s">
        <v>409</v>
      </c>
      <c r="I47" s="7" t="s">
        <v>1063</v>
      </c>
      <c r="J47" s="7" t="s">
        <v>1066</v>
      </c>
      <c r="K47" s="44" t="s">
        <v>1067</v>
      </c>
      <c r="L47" s="7" t="s">
        <v>1064</v>
      </c>
    </row>
    <row r="48" spans="1:12" s="46" customFormat="1" ht="22.5" customHeight="1" x14ac:dyDescent="0.25">
      <c r="A48" s="8">
        <v>47</v>
      </c>
      <c r="B48" s="7" t="s">
        <v>401</v>
      </c>
      <c r="C48" s="7" t="s">
        <v>27</v>
      </c>
      <c r="D48" s="7" t="s">
        <v>410</v>
      </c>
      <c r="E48" s="7" t="s">
        <v>411</v>
      </c>
      <c r="F48" s="7" t="s">
        <v>66</v>
      </c>
      <c r="G48" s="7" t="s">
        <v>414</v>
      </c>
      <c r="H48" s="45" t="s">
        <v>416</v>
      </c>
      <c r="I48" s="7" t="s">
        <v>1068</v>
      </c>
      <c r="J48" s="7" t="s">
        <v>1071</v>
      </c>
      <c r="K48" s="44" t="s">
        <v>1072</v>
      </c>
      <c r="L48" s="7" t="s">
        <v>1069</v>
      </c>
    </row>
    <row r="49" spans="1:12" s="46" customFormat="1" ht="22.5" customHeight="1" x14ac:dyDescent="0.25">
      <c r="A49" s="8">
        <v>48</v>
      </c>
      <c r="B49" s="7" t="s">
        <v>418</v>
      </c>
      <c r="C49" s="7" t="s">
        <v>27</v>
      </c>
      <c r="D49" s="7" t="s">
        <v>418</v>
      </c>
      <c r="E49" s="7" t="s">
        <v>419</v>
      </c>
      <c r="F49" s="7" t="s">
        <v>29</v>
      </c>
      <c r="G49" s="7" t="s">
        <v>422</v>
      </c>
      <c r="H49" s="45" t="s">
        <v>424</v>
      </c>
      <c r="I49" s="7" t="s">
        <v>1073</v>
      </c>
      <c r="J49" s="7" t="s">
        <v>1076</v>
      </c>
      <c r="K49" s="44" t="s">
        <v>1077</v>
      </c>
      <c r="L49" s="7" t="s">
        <v>1074</v>
      </c>
    </row>
    <row r="50" spans="1:12" s="46" customFormat="1" ht="22.5" customHeight="1" x14ac:dyDescent="0.25">
      <c r="A50" s="8">
        <v>49</v>
      </c>
      <c r="B50" s="7" t="s">
        <v>418</v>
      </c>
      <c r="C50" s="7" t="s">
        <v>27</v>
      </c>
      <c r="D50" s="13" t="s">
        <v>426</v>
      </c>
      <c r="E50" s="7" t="s">
        <v>427</v>
      </c>
      <c r="F50" s="7" t="s">
        <v>134</v>
      </c>
      <c r="G50" s="7" t="s">
        <v>430</v>
      </c>
      <c r="H50" s="45" t="s">
        <v>432</v>
      </c>
      <c r="I50" s="7" t="s">
        <v>1078</v>
      </c>
      <c r="J50" s="7" t="s">
        <v>1081</v>
      </c>
      <c r="K50" s="44" t="s">
        <v>1082</v>
      </c>
      <c r="L50" s="7" t="s">
        <v>1079</v>
      </c>
    </row>
    <row r="51" spans="1:12" s="46" customFormat="1" ht="22.5" customHeight="1" x14ac:dyDescent="0.25">
      <c r="A51" s="8">
        <v>50</v>
      </c>
      <c r="B51" s="7" t="s">
        <v>418</v>
      </c>
      <c r="C51" s="7" t="s">
        <v>27</v>
      </c>
      <c r="D51" s="7" t="s">
        <v>434</v>
      </c>
      <c r="E51" s="7" t="s">
        <v>435</v>
      </c>
      <c r="F51" s="7" t="s">
        <v>436</v>
      </c>
      <c r="G51" s="7" t="s">
        <v>439</v>
      </c>
      <c r="H51" s="45" t="s">
        <v>441</v>
      </c>
      <c r="I51" s="7" t="s">
        <v>1083</v>
      </c>
      <c r="J51" s="7" t="s">
        <v>1086</v>
      </c>
      <c r="K51" s="44" t="s">
        <v>1087</v>
      </c>
      <c r="L51" s="7" t="s">
        <v>1084</v>
      </c>
    </row>
    <row r="52" spans="1:12" s="46" customFormat="1" ht="22.5" customHeight="1" x14ac:dyDescent="0.25">
      <c r="A52" s="8">
        <v>51</v>
      </c>
      <c r="B52" s="7" t="s">
        <v>443</v>
      </c>
      <c r="C52" s="7" t="s">
        <v>16</v>
      </c>
      <c r="D52" s="7" t="s">
        <v>444</v>
      </c>
      <c r="E52" s="7" t="s">
        <v>445</v>
      </c>
      <c r="F52" s="7" t="s">
        <v>48</v>
      </c>
      <c r="G52" s="7" t="s">
        <v>448</v>
      </c>
      <c r="H52" s="45" t="s">
        <v>450</v>
      </c>
      <c r="I52" s="7" t="s">
        <v>1088</v>
      </c>
      <c r="J52" s="7" t="s">
        <v>1091</v>
      </c>
      <c r="K52" s="44" t="s">
        <v>451</v>
      </c>
      <c r="L52" s="7" t="s">
        <v>1089</v>
      </c>
    </row>
    <row r="53" spans="1:12" s="46" customFormat="1" ht="22.5" customHeight="1" x14ac:dyDescent="0.25">
      <c r="A53" s="8">
        <v>52</v>
      </c>
      <c r="B53" s="7" t="s">
        <v>443</v>
      </c>
      <c r="C53" s="7" t="s">
        <v>27</v>
      </c>
      <c r="D53" s="7" t="s">
        <v>452</v>
      </c>
      <c r="E53" s="7" t="s">
        <v>453</v>
      </c>
      <c r="F53" s="7" t="s">
        <v>454</v>
      </c>
      <c r="G53" s="7" t="s">
        <v>457</v>
      </c>
      <c r="H53" s="45" t="s">
        <v>459</v>
      </c>
      <c r="I53" s="7" t="s">
        <v>1092</v>
      </c>
      <c r="J53" s="7" t="s">
        <v>1094</v>
      </c>
      <c r="K53" s="44" t="s">
        <v>1095</v>
      </c>
      <c r="L53" s="7" t="s">
        <v>1093</v>
      </c>
    </row>
    <row r="54" spans="1:12" s="46" customFormat="1" ht="22.5" customHeight="1" x14ac:dyDescent="0.25">
      <c r="A54" s="8">
        <v>53</v>
      </c>
      <c r="B54" s="7" t="s">
        <v>443</v>
      </c>
      <c r="C54" s="7" t="s">
        <v>27</v>
      </c>
      <c r="D54" s="7" t="s">
        <v>461</v>
      </c>
      <c r="E54" s="7" t="s">
        <v>462</v>
      </c>
      <c r="F54" s="7" t="s">
        <v>463</v>
      </c>
      <c r="G54" s="7" t="s">
        <v>466</v>
      </c>
      <c r="H54" s="45" t="s">
        <v>468</v>
      </c>
      <c r="I54" s="7" t="s">
        <v>1096</v>
      </c>
      <c r="J54" s="7" t="s">
        <v>1099</v>
      </c>
      <c r="K54" s="44" t="s">
        <v>1100</v>
      </c>
      <c r="L54" s="7" t="s">
        <v>1097</v>
      </c>
    </row>
    <row r="55" spans="1:12" s="46" customFormat="1" ht="65.25" customHeight="1" x14ac:dyDescent="0.25">
      <c r="A55" s="8">
        <v>54</v>
      </c>
      <c r="B55" s="7" t="s">
        <v>470</v>
      </c>
      <c r="C55" s="7" t="s">
        <v>16</v>
      </c>
      <c r="D55" s="13" t="s">
        <v>471</v>
      </c>
      <c r="E55" s="7" t="s">
        <v>472</v>
      </c>
      <c r="F55" s="7" t="s">
        <v>473</v>
      </c>
      <c r="G55" s="7" t="s">
        <v>476</v>
      </c>
      <c r="H55" s="45" t="s">
        <v>478</v>
      </c>
      <c r="I55" s="7" t="s">
        <v>1101</v>
      </c>
      <c r="J55" s="7" t="s">
        <v>1104</v>
      </c>
      <c r="K55" s="44" t="s">
        <v>1105</v>
      </c>
      <c r="L55" s="7" t="s">
        <v>1102</v>
      </c>
    </row>
    <row r="56" spans="1:12" s="46" customFormat="1" ht="22.5" customHeight="1" x14ac:dyDescent="0.25">
      <c r="A56" s="8">
        <v>55</v>
      </c>
      <c r="B56" s="7" t="s">
        <v>470</v>
      </c>
      <c r="C56" s="7" t="s">
        <v>16</v>
      </c>
      <c r="D56" s="7" t="s">
        <v>480</v>
      </c>
      <c r="E56" s="7" t="s">
        <v>481</v>
      </c>
      <c r="F56" s="7" t="s">
        <v>29</v>
      </c>
      <c r="G56" s="7" t="s">
        <v>484</v>
      </c>
      <c r="H56" s="45" t="s">
        <v>486</v>
      </c>
      <c r="I56" s="7" t="s">
        <v>1106</v>
      </c>
      <c r="J56" s="7" t="s">
        <v>484</v>
      </c>
      <c r="K56" s="44" t="s">
        <v>1110</v>
      </c>
      <c r="L56" s="7" t="s">
        <v>1107</v>
      </c>
    </row>
    <row r="57" spans="1:12" s="46" customFormat="1" ht="22.5" customHeight="1" x14ac:dyDescent="0.25">
      <c r="A57" s="8">
        <v>56</v>
      </c>
      <c r="B57" s="7" t="s">
        <v>470</v>
      </c>
      <c r="C57" s="7" t="s">
        <v>16</v>
      </c>
      <c r="D57" s="7" t="s">
        <v>487</v>
      </c>
      <c r="E57" s="7" t="s">
        <v>488</v>
      </c>
      <c r="F57" s="7" t="s">
        <v>489</v>
      </c>
      <c r="G57" s="7" t="s">
        <v>492</v>
      </c>
      <c r="H57" s="45" t="s">
        <v>494</v>
      </c>
      <c r="I57" s="7" t="s">
        <v>1111</v>
      </c>
      <c r="J57" s="7" t="s">
        <v>1113</v>
      </c>
      <c r="K57" s="44" t="s">
        <v>1114</v>
      </c>
      <c r="L57" s="7" t="s">
        <v>1112</v>
      </c>
    </row>
    <row r="58" spans="1:12" s="46" customFormat="1" ht="24" x14ac:dyDescent="0.25">
      <c r="A58" s="8">
        <v>57</v>
      </c>
      <c r="B58" s="7" t="s">
        <v>470</v>
      </c>
      <c r="C58" s="7" t="s">
        <v>27</v>
      </c>
      <c r="D58" s="7" t="s">
        <v>496</v>
      </c>
      <c r="E58" s="7" t="s">
        <v>497</v>
      </c>
      <c r="F58" s="7" t="s">
        <v>99</v>
      </c>
      <c r="G58" s="7" t="s">
        <v>500</v>
      </c>
      <c r="H58" s="45" t="s">
        <v>502</v>
      </c>
      <c r="I58" s="7" t="s">
        <v>1115</v>
      </c>
      <c r="J58" s="8" t="s">
        <v>1118</v>
      </c>
      <c r="K58" s="44" t="s">
        <v>1119</v>
      </c>
      <c r="L58" s="7" t="s">
        <v>1116</v>
      </c>
    </row>
    <row r="59" spans="1:12" s="46" customFormat="1" ht="22.5" customHeight="1" x14ac:dyDescent="0.25">
      <c r="A59" s="8">
        <v>58</v>
      </c>
      <c r="B59" s="7" t="s">
        <v>470</v>
      </c>
      <c r="C59" s="7" t="s">
        <v>27</v>
      </c>
      <c r="D59" s="7" t="s">
        <v>504</v>
      </c>
      <c r="E59" s="7" t="s">
        <v>505</v>
      </c>
      <c r="F59" s="7" t="s">
        <v>506</v>
      </c>
      <c r="G59" s="7" t="s">
        <v>509</v>
      </c>
      <c r="H59" s="45" t="s">
        <v>511</v>
      </c>
      <c r="I59" s="7" t="s">
        <v>1120</v>
      </c>
      <c r="J59" s="7" t="s">
        <v>1122</v>
      </c>
      <c r="K59" s="44" t="s">
        <v>1123</v>
      </c>
      <c r="L59" s="7" t="s">
        <v>1121</v>
      </c>
    </row>
    <row r="60" spans="1:12" s="46" customFormat="1" ht="22.5" customHeight="1" x14ac:dyDescent="0.25">
      <c r="A60" s="8">
        <v>59</v>
      </c>
      <c r="B60" s="7" t="s">
        <v>470</v>
      </c>
      <c r="C60" s="7" t="s">
        <v>27</v>
      </c>
      <c r="D60" s="7" t="s">
        <v>513</v>
      </c>
      <c r="E60" s="7" t="s">
        <v>514</v>
      </c>
      <c r="F60" s="7" t="s">
        <v>515</v>
      </c>
      <c r="G60" s="7" t="s">
        <v>518</v>
      </c>
      <c r="H60" s="45" t="s">
        <v>520</v>
      </c>
      <c r="I60" s="7" t="s">
        <v>1124</v>
      </c>
      <c r="J60" s="7" t="s">
        <v>1126</v>
      </c>
      <c r="K60" s="44" t="s">
        <v>1683</v>
      </c>
      <c r="L60" s="7" t="s">
        <v>1125</v>
      </c>
    </row>
    <row r="61" spans="1:12" s="46" customFormat="1" ht="22.5" customHeight="1" x14ac:dyDescent="0.25">
      <c r="A61" s="8">
        <v>60</v>
      </c>
      <c r="B61" s="7" t="s">
        <v>470</v>
      </c>
      <c r="C61" s="7" t="s">
        <v>27</v>
      </c>
      <c r="D61" s="7" t="s">
        <v>470</v>
      </c>
      <c r="E61" s="7" t="s">
        <v>522</v>
      </c>
      <c r="F61" s="7" t="s">
        <v>523</v>
      </c>
      <c r="G61" s="7" t="s">
        <v>526</v>
      </c>
      <c r="H61" s="45" t="s">
        <v>528</v>
      </c>
      <c r="I61" s="7" t="s">
        <v>1128</v>
      </c>
      <c r="J61" s="7" t="s">
        <v>1130</v>
      </c>
      <c r="K61" s="44" t="s">
        <v>1131</v>
      </c>
      <c r="L61" s="7" t="s">
        <v>1129</v>
      </c>
    </row>
    <row r="62" spans="1:12" s="46" customFormat="1" ht="31.5" customHeight="1" x14ac:dyDescent="0.25">
      <c r="A62" s="8">
        <v>61</v>
      </c>
      <c r="B62" s="7" t="s">
        <v>470</v>
      </c>
      <c r="C62" s="7" t="s">
        <v>27</v>
      </c>
      <c r="D62" s="7" t="s">
        <v>529</v>
      </c>
      <c r="E62" s="7" t="s">
        <v>530</v>
      </c>
      <c r="F62" s="7" t="s">
        <v>531</v>
      </c>
      <c r="G62" s="7" t="s">
        <v>534</v>
      </c>
      <c r="H62" s="45" t="s">
        <v>536</v>
      </c>
      <c r="I62" s="7" t="s">
        <v>1132</v>
      </c>
      <c r="J62" s="7" t="s">
        <v>1134</v>
      </c>
      <c r="K62" s="44" t="s">
        <v>1135</v>
      </c>
      <c r="L62" s="7" t="s">
        <v>1133</v>
      </c>
    </row>
    <row r="63" spans="1:12" s="46" customFormat="1" ht="36.75" customHeight="1" x14ac:dyDescent="0.25">
      <c r="A63" s="8">
        <v>62</v>
      </c>
      <c r="B63" s="7" t="s">
        <v>470</v>
      </c>
      <c r="C63" s="7" t="s">
        <v>27</v>
      </c>
      <c r="D63" s="7" t="s">
        <v>538</v>
      </c>
      <c r="E63" s="7" t="s">
        <v>539</v>
      </c>
      <c r="F63" s="7" t="s">
        <v>540</v>
      </c>
      <c r="G63" s="7" t="s">
        <v>543</v>
      </c>
      <c r="H63" s="45" t="s">
        <v>545</v>
      </c>
      <c r="I63" s="7" t="s">
        <v>1136</v>
      </c>
      <c r="J63" s="7" t="s">
        <v>1138</v>
      </c>
      <c r="K63" s="7" t="s">
        <v>1139</v>
      </c>
      <c r="L63" s="7" t="s">
        <v>1137</v>
      </c>
    </row>
    <row r="64" spans="1:12" s="46" customFormat="1" ht="22.5" customHeight="1" x14ac:dyDescent="0.25">
      <c r="A64" s="8">
        <v>63</v>
      </c>
      <c r="B64" s="7" t="s">
        <v>470</v>
      </c>
      <c r="C64" s="7" t="s">
        <v>27</v>
      </c>
      <c r="D64" s="7" t="s">
        <v>547</v>
      </c>
      <c r="E64" s="7" t="s">
        <v>548</v>
      </c>
      <c r="F64" s="7" t="s">
        <v>549</v>
      </c>
      <c r="G64" s="7" t="s">
        <v>552</v>
      </c>
      <c r="H64" s="45" t="s">
        <v>554</v>
      </c>
      <c r="I64" s="7" t="s">
        <v>1140</v>
      </c>
      <c r="J64" s="7" t="s">
        <v>1143</v>
      </c>
      <c r="K64" s="44" t="s">
        <v>1144</v>
      </c>
      <c r="L64" s="7" t="s">
        <v>1141</v>
      </c>
    </row>
    <row r="65" spans="1:12" s="46" customFormat="1" ht="22.5" customHeight="1" x14ac:dyDescent="0.25">
      <c r="A65" s="8">
        <v>64</v>
      </c>
      <c r="B65" s="7" t="s">
        <v>556</v>
      </c>
      <c r="C65" s="7" t="s">
        <v>16</v>
      </c>
      <c r="D65" s="7" t="s">
        <v>557</v>
      </c>
      <c r="E65" s="7" t="s">
        <v>558</v>
      </c>
      <c r="F65" s="7" t="s">
        <v>559</v>
      </c>
      <c r="G65" s="7" t="s">
        <v>562</v>
      </c>
      <c r="H65" s="45" t="s">
        <v>564</v>
      </c>
      <c r="I65" s="7" t="s">
        <v>1145</v>
      </c>
      <c r="J65" s="7" t="s">
        <v>1149</v>
      </c>
      <c r="K65" s="44" t="s">
        <v>1150</v>
      </c>
      <c r="L65" s="7" t="s">
        <v>1146</v>
      </c>
    </row>
    <row r="66" spans="1:12" s="46" customFormat="1" ht="22.5" customHeight="1" x14ac:dyDescent="0.25">
      <c r="A66" s="8">
        <v>65</v>
      </c>
      <c r="B66" s="7" t="s">
        <v>556</v>
      </c>
      <c r="C66" s="7" t="s">
        <v>27</v>
      </c>
      <c r="D66" s="7" t="s">
        <v>565</v>
      </c>
      <c r="E66" s="7" t="s">
        <v>566</v>
      </c>
      <c r="F66" s="7" t="s">
        <v>567</v>
      </c>
      <c r="G66" s="7" t="s">
        <v>570</v>
      </c>
      <c r="H66" s="45" t="s">
        <v>572</v>
      </c>
      <c r="I66" s="7" t="s">
        <v>1151</v>
      </c>
      <c r="J66" s="7" t="s">
        <v>1155</v>
      </c>
      <c r="K66" s="44" t="s">
        <v>1156</v>
      </c>
      <c r="L66" s="7" t="s">
        <v>1152</v>
      </c>
    </row>
    <row r="67" spans="1:12" s="46" customFormat="1" ht="22.5" customHeight="1" x14ac:dyDescent="0.25">
      <c r="A67" s="8">
        <v>66</v>
      </c>
      <c r="B67" s="7" t="s">
        <v>556</v>
      </c>
      <c r="C67" s="7" t="s">
        <v>27</v>
      </c>
      <c r="D67" s="7" t="s">
        <v>556</v>
      </c>
      <c r="E67" s="7" t="s">
        <v>573</v>
      </c>
      <c r="F67" s="7" t="s">
        <v>574</v>
      </c>
      <c r="G67" s="7" t="s">
        <v>577</v>
      </c>
      <c r="H67" s="45" t="s">
        <v>579</v>
      </c>
      <c r="I67" s="7" t="s">
        <v>1157</v>
      </c>
      <c r="J67" s="7" t="s">
        <v>1159</v>
      </c>
      <c r="K67" s="44" t="s">
        <v>1160</v>
      </c>
      <c r="L67" s="7" t="s">
        <v>1158</v>
      </c>
    </row>
    <row r="68" spans="1:12" s="46" customFormat="1" ht="22.5" customHeight="1" x14ac:dyDescent="0.25">
      <c r="A68" s="8">
        <v>67</v>
      </c>
      <c r="B68" s="7" t="s">
        <v>580</v>
      </c>
      <c r="C68" s="7" t="s">
        <v>16</v>
      </c>
      <c r="D68" s="13" t="s">
        <v>581</v>
      </c>
      <c r="E68" s="7" t="s">
        <v>582</v>
      </c>
      <c r="F68" s="7" t="s">
        <v>583</v>
      </c>
      <c r="G68" s="7" t="s">
        <v>586</v>
      </c>
      <c r="H68" s="45" t="s">
        <v>588</v>
      </c>
      <c r="I68" s="7" t="s">
        <v>1161</v>
      </c>
      <c r="J68" s="7" t="s">
        <v>586</v>
      </c>
      <c r="K68" s="7" t="s">
        <v>1163</v>
      </c>
      <c r="L68" s="7" t="s">
        <v>1162</v>
      </c>
    </row>
    <row r="69" spans="1:12" s="46" customFormat="1" ht="22.5" customHeight="1" x14ac:dyDescent="0.25">
      <c r="A69" s="8">
        <v>68</v>
      </c>
      <c r="B69" s="7" t="s">
        <v>580</v>
      </c>
      <c r="C69" s="7" t="s">
        <v>16</v>
      </c>
      <c r="D69" s="7" t="s">
        <v>580</v>
      </c>
      <c r="E69" s="7" t="s">
        <v>590</v>
      </c>
      <c r="F69" s="7" t="s">
        <v>591</v>
      </c>
      <c r="G69" s="7" t="s">
        <v>594</v>
      </c>
      <c r="H69" s="45" t="s">
        <v>596</v>
      </c>
      <c r="I69" s="7" t="s">
        <v>1164</v>
      </c>
      <c r="J69" s="7" t="s">
        <v>1167</v>
      </c>
      <c r="K69" s="7" t="s">
        <v>1168</v>
      </c>
      <c r="L69" s="7" t="s">
        <v>1165</v>
      </c>
    </row>
    <row r="70" spans="1:12" s="46" customFormat="1" ht="36.75" customHeight="1" x14ac:dyDescent="0.25">
      <c r="A70" s="8">
        <v>69</v>
      </c>
      <c r="B70" s="7" t="s">
        <v>580</v>
      </c>
      <c r="C70" s="7" t="s">
        <v>27</v>
      </c>
      <c r="D70" s="7" t="s">
        <v>598</v>
      </c>
      <c r="E70" s="7" t="s">
        <v>599</v>
      </c>
      <c r="F70" s="7" t="s">
        <v>282</v>
      </c>
      <c r="G70" s="7" t="s">
        <v>602</v>
      </c>
      <c r="H70" s="45" t="s">
        <v>604</v>
      </c>
      <c r="I70" s="7" t="s">
        <v>1169</v>
      </c>
      <c r="J70" s="7" t="s">
        <v>1171</v>
      </c>
      <c r="K70" s="44" t="s">
        <v>1172</v>
      </c>
      <c r="L70" s="7" t="s">
        <v>1170</v>
      </c>
    </row>
    <row r="71" spans="1:12" s="46" customFormat="1" ht="22.5" customHeight="1" x14ac:dyDescent="0.25">
      <c r="A71" s="8">
        <v>70</v>
      </c>
      <c r="B71" s="7" t="s">
        <v>606</v>
      </c>
      <c r="C71" s="7" t="s">
        <v>16</v>
      </c>
      <c r="D71" s="7" t="s">
        <v>606</v>
      </c>
      <c r="E71" s="7" t="s">
        <v>607</v>
      </c>
      <c r="F71" s="7" t="s">
        <v>608</v>
      </c>
      <c r="G71" s="7" t="s">
        <v>611</v>
      </c>
      <c r="H71" s="45" t="s">
        <v>613</v>
      </c>
      <c r="I71" s="7" t="s">
        <v>1173</v>
      </c>
      <c r="J71" s="7" t="s">
        <v>1175</v>
      </c>
      <c r="K71" s="44" t="s">
        <v>1176</v>
      </c>
      <c r="L71" s="7" t="s">
        <v>1174</v>
      </c>
    </row>
    <row r="72" spans="1:12" s="46" customFormat="1" ht="33.75" customHeight="1" x14ac:dyDescent="0.25">
      <c r="A72" s="8">
        <v>71</v>
      </c>
      <c r="B72" s="7" t="s">
        <v>615</v>
      </c>
      <c r="C72" s="7" t="s">
        <v>16</v>
      </c>
      <c r="D72" s="7" t="s">
        <v>615</v>
      </c>
      <c r="E72" s="7" t="s">
        <v>616</v>
      </c>
      <c r="F72" s="7" t="s">
        <v>617</v>
      </c>
      <c r="G72" s="7" t="s">
        <v>620</v>
      </c>
      <c r="H72" s="45" t="s">
        <v>622</v>
      </c>
      <c r="I72" s="7" t="s">
        <v>1177</v>
      </c>
      <c r="J72" s="7" t="s">
        <v>1180</v>
      </c>
      <c r="K72" s="7" t="s">
        <v>1181</v>
      </c>
      <c r="L72" s="7" t="s">
        <v>1178</v>
      </c>
    </row>
    <row r="73" spans="1:12" s="46" customFormat="1" ht="22.5" customHeight="1" x14ac:dyDescent="0.25">
      <c r="A73" s="8">
        <v>72</v>
      </c>
      <c r="B73" s="7" t="s">
        <v>615</v>
      </c>
      <c r="C73" s="7" t="s">
        <v>16</v>
      </c>
      <c r="D73" s="7" t="s">
        <v>624</v>
      </c>
      <c r="E73" s="47" t="s">
        <v>625</v>
      </c>
      <c r="F73" s="44" t="s">
        <v>626</v>
      </c>
      <c r="G73" s="44" t="s">
        <v>629</v>
      </c>
      <c r="H73" s="45" t="s">
        <v>631</v>
      </c>
      <c r="I73" s="44" t="s">
        <v>1182</v>
      </c>
      <c r="J73" s="44" t="s">
        <v>1186</v>
      </c>
      <c r="K73" s="44" t="s">
        <v>1187</v>
      </c>
      <c r="L73" s="44" t="s">
        <v>1183</v>
      </c>
    </row>
    <row r="74" spans="1:12" s="46" customFormat="1" ht="22.5" customHeight="1" x14ac:dyDescent="0.25">
      <c r="A74" s="8">
        <v>73</v>
      </c>
      <c r="B74" s="7" t="s">
        <v>632</v>
      </c>
      <c r="C74" s="7" t="s">
        <v>27</v>
      </c>
      <c r="D74" s="7" t="s">
        <v>633</v>
      </c>
      <c r="E74" s="47" t="s">
        <v>634</v>
      </c>
      <c r="F74" s="44" t="s">
        <v>635</v>
      </c>
      <c r="G74" s="44" t="s">
        <v>638</v>
      </c>
      <c r="H74" s="45" t="s">
        <v>640</v>
      </c>
      <c r="I74" s="44" t="s">
        <v>1188</v>
      </c>
      <c r="J74" s="44" t="s">
        <v>1190</v>
      </c>
      <c r="K74" s="44" t="s">
        <v>1191</v>
      </c>
      <c r="L74" s="44" t="s">
        <v>1189</v>
      </c>
    </row>
    <row r="75" spans="1:12" s="46" customFormat="1" ht="22.5" customHeight="1" x14ac:dyDescent="0.25">
      <c r="A75" s="8">
        <v>74</v>
      </c>
      <c r="B75" s="7" t="s">
        <v>632</v>
      </c>
      <c r="C75" s="7" t="s">
        <v>27</v>
      </c>
      <c r="D75" s="7" t="s">
        <v>642</v>
      </c>
      <c r="E75" s="47" t="s">
        <v>643</v>
      </c>
      <c r="F75" s="44" t="s">
        <v>644</v>
      </c>
      <c r="G75" s="44" t="s">
        <v>647</v>
      </c>
      <c r="H75" s="45" t="s">
        <v>649</v>
      </c>
      <c r="I75" s="44" t="s">
        <v>1192</v>
      </c>
      <c r="J75" s="44" t="s">
        <v>1196</v>
      </c>
      <c r="K75" s="44" t="s">
        <v>1197</v>
      </c>
      <c r="L75" s="44" t="s">
        <v>1193</v>
      </c>
    </row>
    <row r="76" spans="1:12" s="46" customFormat="1" ht="22.5" customHeight="1" x14ac:dyDescent="0.25">
      <c r="A76" s="8">
        <v>75</v>
      </c>
      <c r="B76" s="7" t="s">
        <v>632</v>
      </c>
      <c r="C76" s="7" t="s">
        <v>27</v>
      </c>
      <c r="D76" s="13" t="s">
        <v>651</v>
      </c>
      <c r="E76" s="47" t="s">
        <v>652</v>
      </c>
      <c r="F76" s="44" t="s">
        <v>653</v>
      </c>
      <c r="G76" s="44" t="s">
        <v>656</v>
      </c>
      <c r="H76" s="45" t="s">
        <v>658</v>
      </c>
      <c r="I76" s="44" t="s">
        <v>1198</v>
      </c>
      <c r="J76" s="44" t="s">
        <v>656</v>
      </c>
      <c r="K76" s="44" t="s">
        <v>1202</v>
      </c>
      <c r="L76" s="44" t="s">
        <v>1199</v>
      </c>
    </row>
    <row r="77" spans="1:12" s="46" customFormat="1" ht="22.5" customHeight="1" x14ac:dyDescent="0.25">
      <c r="A77" s="8">
        <v>76</v>
      </c>
      <c r="B77" s="7" t="s">
        <v>660</v>
      </c>
      <c r="C77" s="7" t="s">
        <v>16</v>
      </c>
      <c r="D77" s="7" t="s">
        <v>661</v>
      </c>
      <c r="E77" s="47" t="s">
        <v>662</v>
      </c>
      <c r="F77" s="44" t="s">
        <v>663</v>
      </c>
      <c r="G77" s="44" t="s">
        <v>666</v>
      </c>
      <c r="H77" s="45" t="s">
        <v>668</v>
      </c>
      <c r="I77" s="44" t="s">
        <v>1203</v>
      </c>
      <c r="J77" s="44" t="s">
        <v>1206</v>
      </c>
      <c r="K77" s="44" t="s">
        <v>1207</v>
      </c>
      <c r="L77" s="44" t="s">
        <v>1204</v>
      </c>
    </row>
    <row r="78" spans="1:12" s="46" customFormat="1" ht="22.5" customHeight="1" x14ac:dyDescent="0.25">
      <c r="A78" s="8">
        <v>77</v>
      </c>
      <c r="B78" s="7" t="s">
        <v>660</v>
      </c>
      <c r="C78" s="7" t="s">
        <v>16</v>
      </c>
      <c r="D78" s="13" t="s">
        <v>669</v>
      </c>
      <c r="E78" s="47" t="s">
        <v>670</v>
      </c>
      <c r="F78" s="44" t="s">
        <v>29</v>
      </c>
      <c r="G78" s="44" t="s">
        <v>673</v>
      </c>
      <c r="H78" s="45" t="s">
        <v>675</v>
      </c>
      <c r="I78" s="44" t="s">
        <v>1208</v>
      </c>
      <c r="J78" s="44" t="s">
        <v>673</v>
      </c>
      <c r="K78" s="44" t="s">
        <v>1212</v>
      </c>
      <c r="L78" s="44" t="s">
        <v>1209</v>
      </c>
    </row>
    <row r="79" spans="1:12" s="46" customFormat="1" ht="22.5" customHeight="1" x14ac:dyDescent="0.25">
      <c r="A79" s="8">
        <v>78</v>
      </c>
      <c r="B79" s="7" t="s">
        <v>660</v>
      </c>
      <c r="C79" s="7" t="s">
        <v>27</v>
      </c>
      <c r="D79" s="7" t="s">
        <v>660</v>
      </c>
      <c r="E79" s="47" t="s">
        <v>677</v>
      </c>
      <c r="F79" s="44" t="s">
        <v>678</v>
      </c>
      <c r="G79" s="44" t="s">
        <v>681</v>
      </c>
      <c r="H79" s="45" t="s">
        <v>683</v>
      </c>
      <c r="I79" s="44" t="s">
        <v>1213</v>
      </c>
      <c r="J79" s="44" t="s">
        <v>1216</v>
      </c>
      <c r="K79" s="44" t="s">
        <v>1217</v>
      </c>
      <c r="L79" s="44" t="s">
        <v>1214</v>
      </c>
    </row>
    <row r="80" spans="1:12" s="46" customFormat="1" ht="65.25" customHeight="1" x14ac:dyDescent="0.25">
      <c r="A80" s="8">
        <v>79</v>
      </c>
      <c r="B80" s="7" t="s">
        <v>660</v>
      </c>
      <c r="C80" s="7" t="s">
        <v>27</v>
      </c>
      <c r="D80" s="7" t="s">
        <v>684</v>
      </c>
      <c r="E80" s="47" t="s">
        <v>685</v>
      </c>
      <c r="F80" s="44" t="s">
        <v>686</v>
      </c>
      <c r="G80" s="44"/>
      <c r="H80" s="45" t="s">
        <v>690</v>
      </c>
      <c r="I80" s="44" t="s">
        <v>1218</v>
      </c>
      <c r="J80" s="44" t="s">
        <v>1221</v>
      </c>
      <c r="K80" s="44" t="s">
        <v>1222</v>
      </c>
      <c r="L80" s="44" t="s">
        <v>1220</v>
      </c>
    </row>
    <row r="81" spans="1:12" s="46" customFormat="1" ht="22.5" customHeight="1" x14ac:dyDescent="0.25">
      <c r="A81" s="8">
        <v>80</v>
      </c>
      <c r="B81" s="7" t="s">
        <v>692</v>
      </c>
      <c r="C81" s="7" t="s">
        <v>16</v>
      </c>
      <c r="D81" s="7" t="s">
        <v>692</v>
      </c>
      <c r="E81" s="47" t="s">
        <v>693</v>
      </c>
      <c r="F81" s="44" t="s">
        <v>29</v>
      </c>
      <c r="G81" s="44" t="s">
        <v>696</v>
      </c>
      <c r="H81" s="45" t="s">
        <v>698</v>
      </c>
      <c r="I81" s="44" t="s">
        <v>1223</v>
      </c>
      <c r="J81" s="44" t="s">
        <v>1227</v>
      </c>
      <c r="K81" s="44" t="s">
        <v>1228</v>
      </c>
      <c r="L81" s="44" t="s">
        <v>1224</v>
      </c>
    </row>
    <row r="82" spans="1:12" s="46" customFormat="1" ht="22.5" customHeight="1" x14ac:dyDescent="0.25">
      <c r="A82" s="8">
        <v>81</v>
      </c>
      <c r="B82" s="7" t="s">
        <v>700</v>
      </c>
      <c r="C82" s="7" t="s">
        <v>16</v>
      </c>
      <c r="D82" s="7" t="s">
        <v>701</v>
      </c>
      <c r="E82" s="47" t="s">
        <v>702</v>
      </c>
      <c r="F82" s="44" t="s">
        <v>703</v>
      </c>
      <c r="G82" s="44" t="s">
        <v>706</v>
      </c>
      <c r="H82" s="45" t="s">
        <v>708</v>
      </c>
      <c r="I82" s="44" t="s">
        <v>1229</v>
      </c>
      <c r="J82" s="44" t="s">
        <v>1231</v>
      </c>
      <c r="K82" s="44" t="s">
        <v>1232</v>
      </c>
      <c r="L82" s="44" t="s">
        <v>1230</v>
      </c>
    </row>
    <row r="83" spans="1:12" s="46" customFormat="1" ht="22.5" customHeight="1" x14ac:dyDescent="0.25">
      <c r="A83" s="8">
        <v>82</v>
      </c>
      <c r="B83" s="7" t="s">
        <v>700</v>
      </c>
      <c r="C83" s="7" t="s">
        <v>16</v>
      </c>
      <c r="D83" s="7" t="s">
        <v>709</v>
      </c>
      <c r="E83" s="47" t="s">
        <v>710</v>
      </c>
      <c r="F83" s="44" t="s">
        <v>711</v>
      </c>
      <c r="G83" s="44" t="s">
        <v>714</v>
      </c>
      <c r="H83" s="45" t="s">
        <v>716</v>
      </c>
      <c r="I83" s="44" t="s">
        <v>1234</v>
      </c>
      <c r="J83" s="44" t="s">
        <v>1236</v>
      </c>
      <c r="K83" s="44" t="s">
        <v>1237</v>
      </c>
      <c r="L83" s="44" t="s">
        <v>1235</v>
      </c>
    </row>
    <row r="84" spans="1:12" s="46" customFormat="1" ht="22.5" customHeight="1" x14ac:dyDescent="0.25">
      <c r="A84" s="8">
        <v>83</v>
      </c>
      <c r="B84" s="7" t="s">
        <v>700</v>
      </c>
      <c r="C84" s="7" t="s">
        <v>27</v>
      </c>
      <c r="D84" s="7" t="s">
        <v>718</v>
      </c>
      <c r="E84" s="47" t="s">
        <v>719</v>
      </c>
      <c r="F84" s="44" t="s">
        <v>134</v>
      </c>
      <c r="G84" s="44" t="s">
        <v>722</v>
      </c>
      <c r="H84" s="45" t="s">
        <v>724</v>
      </c>
      <c r="I84" s="44" t="s">
        <v>1238</v>
      </c>
      <c r="J84" s="44" t="s">
        <v>1240</v>
      </c>
      <c r="K84" s="44" t="s">
        <v>1241</v>
      </c>
      <c r="L84" s="44" t="s">
        <v>1239</v>
      </c>
    </row>
    <row r="85" spans="1:12" s="46" customFormat="1" ht="22.5" customHeight="1" x14ac:dyDescent="0.25">
      <c r="A85" s="8">
        <v>84</v>
      </c>
      <c r="B85" s="7" t="s">
        <v>700</v>
      </c>
      <c r="C85" s="7" t="s">
        <v>27</v>
      </c>
      <c r="D85" s="7" t="s">
        <v>726</v>
      </c>
      <c r="E85" s="47" t="s">
        <v>727</v>
      </c>
      <c r="F85" s="44" t="s">
        <v>728</v>
      </c>
      <c r="G85" s="44" t="s">
        <v>731</v>
      </c>
      <c r="H85" s="45" t="s">
        <v>733</v>
      </c>
      <c r="I85" s="44" t="s">
        <v>1242</v>
      </c>
      <c r="J85" s="44" t="s">
        <v>1244</v>
      </c>
      <c r="K85" s="44" t="s">
        <v>1245</v>
      </c>
      <c r="L85" s="44" t="s">
        <v>1243</v>
      </c>
    </row>
    <row r="86" spans="1:12" s="46" customFormat="1" ht="48.75" customHeight="1" x14ac:dyDescent="0.25">
      <c r="A86" s="8">
        <v>85</v>
      </c>
      <c r="B86" s="7" t="s">
        <v>735</v>
      </c>
      <c r="C86" s="7" t="s">
        <v>16</v>
      </c>
      <c r="D86" s="13" t="s">
        <v>736</v>
      </c>
      <c r="E86" s="47" t="s">
        <v>737</v>
      </c>
      <c r="F86" s="44" t="s">
        <v>738</v>
      </c>
      <c r="G86" s="44" t="s">
        <v>741</v>
      </c>
      <c r="H86" s="45" t="s">
        <v>743</v>
      </c>
      <c r="I86" s="44" t="s">
        <v>1246</v>
      </c>
      <c r="J86" s="44" t="s">
        <v>741</v>
      </c>
      <c r="K86" s="44" t="s">
        <v>1248</v>
      </c>
      <c r="L86" s="44" t="s">
        <v>1247</v>
      </c>
    </row>
    <row r="87" spans="1:12" s="46" customFormat="1" ht="51" customHeight="1" x14ac:dyDescent="0.25">
      <c r="A87" s="8">
        <v>86</v>
      </c>
      <c r="B87" s="7" t="s">
        <v>735</v>
      </c>
      <c r="C87" s="7" t="s">
        <v>27</v>
      </c>
      <c r="D87" s="7" t="s">
        <v>744</v>
      </c>
      <c r="E87" s="47" t="s">
        <v>745</v>
      </c>
      <c r="F87" s="44" t="s">
        <v>746</v>
      </c>
      <c r="G87" s="44" t="s">
        <v>749</v>
      </c>
      <c r="H87" s="45" t="s">
        <v>751</v>
      </c>
      <c r="I87" s="44" t="s">
        <v>1249</v>
      </c>
      <c r="J87" s="44" t="s">
        <v>1252</v>
      </c>
      <c r="K87" s="44" t="s">
        <v>1253</v>
      </c>
      <c r="L87" s="44" t="s">
        <v>1250</v>
      </c>
    </row>
    <row r="88" spans="1:12" s="46" customFormat="1" ht="22.5" customHeight="1" x14ac:dyDescent="0.25">
      <c r="A88" s="8">
        <v>87</v>
      </c>
      <c r="B88" s="7" t="s">
        <v>735</v>
      </c>
      <c r="C88" s="7" t="s">
        <v>27</v>
      </c>
      <c r="D88" s="7" t="s">
        <v>753</v>
      </c>
      <c r="E88" s="47" t="s">
        <v>754</v>
      </c>
      <c r="F88" s="44" t="s">
        <v>755</v>
      </c>
      <c r="G88" s="44" t="s">
        <v>758</v>
      </c>
      <c r="H88" s="45" t="s">
        <v>760</v>
      </c>
      <c r="I88" s="44" t="s">
        <v>1254</v>
      </c>
      <c r="J88" s="44" t="s">
        <v>1258</v>
      </c>
      <c r="K88" s="44" t="s">
        <v>1259</v>
      </c>
      <c r="L88" s="44" t="s">
        <v>1255</v>
      </c>
    </row>
    <row r="89" spans="1:12" s="46" customFormat="1" ht="31.5" customHeight="1" x14ac:dyDescent="0.25">
      <c r="A89" s="8">
        <v>88</v>
      </c>
      <c r="B89" s="13" t="s">
        <v>762</v>
      </c>
      <c r="C89" s="7" t="s">
        <v>27</v>
      </c>
      <c r="D89" s="13" t="s">
        <v>763</v>
      </c>
      <c r="E89" s="47" t="s">
        <v>764</v>
      </c>
      <c r="F89" s="44" t="s">
        <v>765</v>
      </c>
      <c r="G89" s="44" t="s">
        <v>768</v>
      </c>
      <c r="H89" s="45" t="s">
        <v>770</v>
      </c>
      <c r="I89" s="44" t="s">
        <v>1260</v>
      </c>
      <c r="J89" s="44" t="s">
        <v>1263</v>
      </c>
      <c r="K89" s="44" t="s">
        <v>1264</v>
      </c>
      <c r="L89" s="44" t="s">
        <v>1261</v>
      </c>
    </row>
    <row r="90" spans="1:12" s="46" customFormat="1" ht="22.5" customHeight="1" x14ac:dyDescent="0.25">
      <c r="A90" s="8">
        <v>89</v>
      </c>
      <c r="B90" s="13" t="s">
        <v>762</v>
      </c>
      <c r="C90" s="7" t="s">
        <v>27</v>
      </c>
      <c r="D90" s="7" t="s">
        <v>772</v>
      </c>
      <c r="E90" s="47" t="s">
        <v>773</v>
      </c>
      <c r="F90" s="44" t="s">
        <v>774</v>
      </c>
      <c r="G90" s="44" t="s">
        <v>777</v>
      </c>
      <c r="H90" s="45" t="s">
        <v>779</v>
      </c>
      <c r="I90" s="44" t="s">
        <v>1265</v>
      </c>
      <c r="J90" s="44" t="s">
        <v>1268</v>
      </c>
      <c r="K90" s="44" t="s">
        <v>1269</v>
      </c>
      <c r="L90" s="44" t="s">
        <v>1266</v>
      </c>
    </row>
    <row r="91" spans="1:12" s="46" customFormat="1" ht="50.25" customHeight="1" x14ac:dyDescent="0.25">
      <c r="A91" s="8">
        <v>90</v>
      </c>
      <c r="B91" s="13" t="s">
        <v>762</v>
      </c>
      <c r="C91" s="7" t="s">
        <v>27</v>
      </c>
      <c r="D91" s="7" t="s">
        <v>781</v>
      </c>
      <c r="E91" s="47" t="s">
        <v>782</v>
      </c>
      <c r="F91" s="44" t="s">
        <v>783</v>
      </c>
      <c r="G91" s="44" t="s">
        <v>786</v>
      </c>
      <c r="H91" s="45" t="s">
        <v>788</v>
      </c>
      <c r="I91" s="44" t="s">
        <v>1270</v>
      </c>
      <c r="J91" s="44" t="s">
        <v>1273</v>
      </c>
      <c r="K91" s="44" t="s">
        <v>1274</v>
      </c>
      <c r="L91" s="44" t="s">
        <v>1271</v>
      </c>
    </row>
    <row r="92" spans="1:12" s="46" customFormat="1" ht="22.5" customHeight="1" x14ac:dyDescent="0.25">
      <c r="A92" s="8">
        <v>91</v>
      </c>
      <c r="B92" s="13" t="s">
        <v>762</v>
      </c>
      <c r="C92" s="7" t="s">
        <v>27</v>
      </c>
      <c r="D92" s="7" t="s">
        <v>790</v>
      </c>
      <c r="E92" s="47" t="s">
        <v>791</v>
      </c>
      <c r="F92" s="44" t="s">
        <v>792</v>
      </c>
      <c r="G92" s="44" t="s">
        <v>795</v>
      </c>
      <c r="H92" s="45" t="s">
        <v>797</v>
      </c>
      <c r="I92" s="44" t="s">
        <v>1275</v>
      </c>
      <c r="J92" s="44" t="s">
        <v>795</v>
      </c>
      <c r="K92" s="44" t="s">
        <v>1278</v>
      </c>
      <c r="L92" s="44" t="s">
        <v>1276</v>
      </c>
    </row>
    <row r="93" spans="1:12" s="46" customFormat="1" ht="22.5" customHeight="1" x14ac:dyDescent="0.25">
      <c r="A93" s="8">
        <v>92</v>
      </c>
      <c r="B93" s="7" t="s">
        <v>798</v>
      </c>
      <c r="C93" s="7" t="s">
        <v>16</v>
      </c>
      <c r="D93" s="7" t="s">
        <v>798</v>
      </c>
      <c r="E93" s="47" t="s">
        <v>799</v>
      </c>
      <c r="F93" s="44" t="s">
        <v>800</v>
      </c>
      <c r="G93" s="44" t="s">
        <v>803</v>
      </c>
      <c r="H93" s="45" t="s">
        <v>805</v>
      </c>
      <c r="I93" s="44" t="s">
        <v>1279</v>
      </c>
      <c r="J93" s="44" t="s">
        <v>1282</v>
      </c>
      <c r="K93" s="44" t="s">
        <v>1283</v>
      </c>
      <c r="L93" s="44" t="s">
        <v>1280</v>
      </c>
    </row>
    <row r="94" spans="1:12" s="46" customFormat="1" ht="22.5" customHeight="1" x14ac:dyDescent="0.25">
      <c r="A94" s="8">
        <v>93</v>
      </c>
      <c r="B94" s="7" t="s">
        <v>798</v>
      </c>
      <c r="C94" s="7" t="s">
        <v>27</v>
      </c>
      <c r="D94" s="7" t="s">
        <v>807</v>
      </c>
      <c r="E94" s="47" t="s">
        <v>808</v>
      </c>
      <c r="F94" s="44" t="s">
        <v>809</v>
      </c>
      <c r="G94" s="44" t="s">
        <v>812</v>
      </c>
      <c r="H94" s="45" t="s">
        <v>814</v>
      </c>
      <c r="I94" s="44" t="s">
        <v>1284</v>
      </c>
      <c r="J94" s="44" t="s">
        <v>1288</v>
      </c>
      <c r="K94" s="44" t="s">
        <v>1289</v>
      </c>
      <c r="L94" s="44" t="s">
        <v>1285</v>
      </c>
    </row>
    <row r="96" spans="1:12" x14ac:dyDescent="0.25">
      <c r="L96" s="41"/>
    </row>
    <row r="102" spans="5:5" x14ac:dyDescent="0.25">
      <c r="E102" s="12"/>
    </row>
  </sheetData>
  <hyperlinks>
    <hyperlink ref="K2" r:id="rId1"/>
    <hyperlink ref="K71" r:id="rId2"/>
    <hyperlink ref="K60" r:id="rId3" display="fvalencia_ponce@hotmail.com;"/>
  </hyperlinks>
  <pageMargins left="0.25" right="0.25" top="0.75" bottom="0.75" header="0.3" footer="0.3"/>
  <pageSetup paperSize="9" fitToWidth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7"/>
  <sheetViews>
    <sheetView topLeftCell="AE1" zoomScaleNormal="100" workbookViewId="0">
      <selection activeCell="AI91" sqref="AI91:AI92"/>
    </sheetView>
  </sheetViews>
  <sheetFormatPr baseColWidth="10" defaultRowHeight="15" x14ac:dyDescent="0.25"/>
  <cols>
    <col min="1" max="1" width="4.5703125" style="27" customWidth="1"/>
    <col min="2" max="2" width="17.7109375" style="27" customWidth="1"/>
    <col min="3" max="3" width="5.140625" style="27" customWidth="1"/>
    <col min="4" max="4" width="14.42578125" customWidth="1"/>
    <col min="5" max="5" width="21.28515625" customWidth="1"/>
    <col min="6" max="8" width="12.7109375" customWidth="1"/>
    <col min="9" max="9" width="13.140625" customWidth="1"/>
    <col min="10" max="10" width="11.7109375" customWidth="1"/>
    <col min="11" max="11" width="14.7109375" customWidth="1"/>
    <col min="12" max="12" width="17.28515625" customWidth="1"/>
    <col min="13" max="13" width="14.140625" style="27" customWidth="1"/>
    <col min="14" max="14" width="9.140625" style="27" customWidth="1"/>
    <col min="15" max="15" width="21.7109375" customWidth="1"/>
    <col min="16" max="16" width="9.7109375" customWidth="1"/>
    <col min="17" max="17" width="27.140625" customWidth="1"/>
    <col min="18" max="19" width="14.7109375" customWidth="1"/>
    <col min="20" max="21" width="15.42578125" customWidth="1"/>
    <col min="22" max="22" width="9.140625" style="42" customWidth="1"/>
    <col min="23" max="23" width="15.7109375" customWidth="1"/>
    <col min="24" max="24" width="18" customWidth="1"/>
    <col min="25" max="25" width="21.7109375" customWidth="1"/>
    <col min="26" max="26" width="5.140625" customWidth="1"/>
    <col min="27" max="27" width="16.7109375" customWidth="1"/>
    <col min="28" max="28" width="14.85546875" customWidth="1"/>
    <col min="29" max="29" width="21.28515625" customWidth="1"/>
    <col min="30" max="31" width="18.7109375" customWidth="1"/>
    <col min="32" max="35" width="20.7109375" customWidth="1"/>
    <col min="36" max="36" width="9.42578125" bestFit="1" customWidth="1"/>
    <col min="37" max="37" width="16.7109375" customWidth="1"/>
    <col min="38" max="38" width="15.5703125" customWidth="1"/>
    <col min="39" max="39" width="16.140625" customWidth="1"/>
  </cols>
  <sheetData>
    <row r="1" spans="1:48" s="6" customFormat="1" ht="30" customHeight="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819</v>
      </c>
      <c r="G1" s="1" t="s">
        <v>820</v>
      </c>
      <c r="H1" s="1" t="s">
        <v>821</v>
      </c>
      <c r="I1" s="1" t="s">
        <v>822</v>
      </c>
      <c r="J1" s="1" t="s">
        <v>823</v>
      </c>
      <c r="K1" s="1" t="s">
        <v>824</v>
      </c>
      <c r="L1" s="1" t="s">
        <v>825</v>
      </c>
      <c r="M1" s="1" t="s">
        <v>826</v>
      </c>
      <c r="N1" s="1" t="s">
        <v>827</v>
      </c>
      <c r="O1" s="28" t="s">
        <v>828</v>
      </c>
      <c r="P1" s="28" t="s">
        <v>6</v>
      </c>
      <c r="Q1" s="28" t="s">
        <v>829</v>
      </c>
      <c r="R1" s="28" t="s">
        <v>830</v>
      </c>
      <c r="S1" s="28" t="s">
        <v>831</v>
      </c>
      <c r="T1" s="28" t="s">
        <v>832</v>
      </c>
      <c r="U1" s="28" t="s">
        <v>833</v>
      </c>
      <c r="V1" s="28" t="s">
        <v>834</v>
      </c>
      <c r="W1" s="28" t="s">
        <v>835</v>
      </c>
      <c r="X1" s="29" t="s">
        <v>836</v>
      </c>
      <c r="Y1" s="2" t="s">
        <v>5</v>
      </c>
      <c r="Z1" s="3"/>
      <c r="AA1" s="4" t="s">
        <v>6</v>
      </c>
      <c r="AB1" s="4" t="s">
        <v>7</v>
      </c>
      <c r="AC1" s="4" t="s">
        <v>8</v>
      </c>
      <c r="AD1" s="4" t="s">
        <v>9</v>
      </c>
      <c r="AE1" s="4" t="s">
        <v>10</v>
      </c>
      <c r="AF1" s="4" t="s">
        <v>11</v>
      </c>
      <c r="AG1" s="4" t="s">
        <v>12</v>
      </c>
      <c r="AH1" s="5" t="s">
        <v>13</v>
      </c>
      <c r="AI1" s="5" t="s">
        <v>14</v>
      </c>
      <c r="AJ1" s="2" t="s">
        <v>1574</v>
      </c>
      <c r="AK1" s="2" t="s">
        <v>1626</v>
      </c>
      <c r="AL1" s="2" t="s">
        <v>1627</v>
      </c>
      <c r="AM1" s="2" t="s">
        <v>1628</v>
      </c>
    </row>
    <row r="2" spans="1:48" s="11" customFormat="1" ht="22.5" customHeight="1" x14ac:dyDescent="0.25">
      <c r="A2" s="7">
        <f>SUBTOTAL(3,$C$2:C2)</f>
        <v>1</v>
      </c>
      <c r="B2" s="7" t="s">
        <v>15</v>
      </c>
      <c r="C2" s="8">
        <v>1</v>
      </c>
      <c r="D2" s="7" t="s">
        <v>16</v>
      </c>
      <c r="E2" s="7" t="s">
        <v>17</v>
      </c>
      <c r="F2" s="7"/>
      <c r="G2" s="7"/>
      <c r="H2" s="7"/>
      <c r="I2" s="30">
        <v>622332</v>
      </c>
      <c r="J2" s="30">
        <v>306172</v>
      </c>
      <c r="K2" s="31">
        <f>I2+J2</f>
        <v>928504</v>
      </c>
      <c r="L2" s="7" t="s">
        <v>837</v>
      </c>
      <c r="M2" s="8" t="s">
        <v>838</v>
      </c>
      <c r="N2" s="8" t="s">
        <v>839</v>
      </c>
      <c r="O2" s="7" t="s">
        <v>840</v>
      </c>
      <c r="P2" s="7" t="s">
        <v>841</v>
      </c>
      <c r="Q2" s="7" t="s">
        <v>842</v>
      </c>
      <c r="R2" s="7" t="s">
        <v>15</v>
      </c>
      <c r="S2" s="7"/>
      <c r="T2" s="7" t="s">
        <v>15</v>
      </c>
      <c r="U2" s="7"/>
      <c r="V2" s="8">
        <v>20342</v>
      </c>
      <c r="W2" s="7" t="s">
        <v>843</v>
      </c>
      <c r="X2" s="32" t="s">
        <v>844</v>
      </c>
      <c r="Y2" s="9" t="s">
        <v>18</v>
      </c>
      <c r="Z2" s="7" t="s">
        <v>19</v>
      </c>
      <c r="AA2" s="7" t="s">
        <v>20</v>
      </c>
      <c r="AB2" s="7" t="s">
        <v>21</v>
      </c>
      <c r="AC2" s="7" t="s">
        <v>22</v>
      </c>
      <c r="AD2" s="7" t="s">
        <v>23</v>
      </c>
      <c r="AE2" s="7" t="s">
        <v>24</v>
      </c>
      <c r="AF2" s="10" t="s">
        <v>25</v>
      </c>
      <c r="AG2" s="10" t="s">
        <v>26</v>
      </c>
      <c r="AH2" s="7" t="s">
        <v>1290</v>
      </c>
      <c r="AI2" s="7" t="s">
        <v>1291</v>
      </c>
      <c r="AJ2" s="9"/>
      <c r="AK2" s="11" t="s">
        <v>1577</v>
      </c>
      <c r="AL2" s="11" t="s">
        <v>1390</v>
      </c>
      <c r="AM2" s="11" t="s">
        <v>1391</v>
      </c>
      <c r="AN2" s="11" t="str">
        <f>MID(D2,1,1)</f>
        <v>P</v>
      </c>
      <c r="AO2" s="11" t="str">
        <f>MID(AK2,1,2)</f>
        <v>MA</v>
      </c>
      <c r="AP2" s="11" t="str">
        <f>MID(AL2,1,2)</f>
        <v>RO</v>
      </c>
      <c r="AQ2" s="11" t="str">
        <f>MID(AM2,1,2)</f>
        <v>ES</v>
      </c>
      <c r="AR2" s="11" t="str">
        <f>MID(AB2,5,2)</f>
        <v>81</v>
      </c>
      <c r="AS2" s="11" t="str">
        <f>CONCATENATE("U",AN2,AO2,AP2,AQ2,AR2)</f>
        <v>UPMAROES81</v>
      </c>
      <c r="AT2" s="11" t="str">
        <f>LOWER(AS2)</f>
        <v>upmaroes81</v>
      </c>
      <c r="AU2" s="11" t="s">
        <v>1291</v>
      </c>
      <c r="AV2" s="11">
        <f>IF(AI2=AU2,1,0)</f>
        <v>1</v>
      </c>
    </row>
    <row r="3" spans="1:48" s="11" customFormat="1" ht="22.5" customHeight="1" x14ac:dyDescent="0.25">
      <c r="A3" s="7">
        <f>SUBTOTAL(3,$C$2:C3)</f>
        <v>2</v>
      </c>
      <c r="B3" s="7" t="s">
        <v>15</v>
      </c>
      <c r="C3" s="8">
        <v>2</v>
      </c>
      <c r="D3" s="7" t="s">
        <v>27</v>
      </c>
      <c r="E3" s="7" t="s">
        <v>15</v>
      </c>
      <c r="F3" s="7"/>
      <c r="G3" s="7"/>
      <c r="H3" s="7"/>
      <c r="I3" s="33">
        <v>159228</v>
      </c>
      <c r="J3" s="34"/>
      <c r="K3" s="31">
        <f t="shared" ref="K3:K66" si="0">I3+J3</f>
        <v>159228</v>
      </c>
      <c r="L3" s="7" t="s">
        <v>837</v>
      </c>
      <c r="M3" s="8" t="s">
        <v>838</v>
      </c>
      <c r="N3" s="8" t="s">
        <v>839</v>
      </c>
      <c r="O3" s="7" t="s">
        <v>845</v>
      </c>
      <c r="P3" s="7" t="s">
        <v>841</v>
      </c>
      <c r="Q3" s="7" t="s">
        <v>846</v>
      </c>
      <c r="R3" s="7" t="s">
        <v>17</v>
      </c>
      <c r="S3" s="7"/>
      <c r="T3" s="7" t="s">
        <v>15</v>
      </c>
      <c r="U3" s="7"/>
      <c r="V3" s="8">
        <v>20200</v>
      </c>
      <c r="W3" s="7" t="s">
        <v>847</v>
      </c>
      <c r="X3" s="10" t="s">
        <v>848</v>
      </c>
      <c r="Y3" s="9" t="s">
        <v>28</v>
      </c>
      <c r="Z3" s="7" t="s">
        <v>19</v>
      </c>
      <c r="AA3" s="7" t="s">
        <v>29</v>
      </c>
      <c r="AB3" s="7" t="s">
        <v>30</v>
      </c>
      <c r="AC3" s="7" t="s">
        <v>31</v>
      </c>
      <c r="AD3" s="7" t="s">
        <v>32</v>
      </c>
      <c r="AE3" s="7" t="s">
        <v>33</v>
      </c>
      <c r="AF3" s="10" t="s">
        <v>34</v>
      </c>
      <c r="AG3" s="10" t="s">
        <v>35</v>
      </c>
      <c r="AH3" s="7" t="s">
        <v>1292</v>
      </c>
      <c r="AI3" s="7" t="s">
        <v>1293</v>
      </c>
      <c r="AJ3" s="9"/>
      <c r="AK3" s="11" t="s">
        <v>1578</v>
      </c>
      <c r="AL3" s="11" t="s">
        <v>1392</v>
      </c>
      <c r="AM3" s="11" t="s">
        <v>1393</v>
      </c>
      <c r="AN3" s="11" t="str">
        <f t="shared" ref="AN3:AN66" si="1">MID(D3,1,1)</f>
        <v>T</v>
      </c>
      <c r="AO3" s="11" t="str">
        <f t="shared" ref="AO3:AQ66" si="2">MID(AK3,1,2)</f>
        <v>OL</v>
      </c>
      <c r="AP3" s="11" t="str">
        <f t="shared" si="2"/>
        <v>HE</v>
      </c>
      <c r="AQ3" s="11" t="str">
        <f t="shared" si="2"/>
        <v>MA</v>
      </c>
      <c r="AR3" s="11" t="str">
        <f t="shared" ref="AR3:AR66" si="3">MID(AB3,5,2)</f>
        <v>75</v>
      </c>
      <c r="AS3" s="11" t="str">
        <f t="shared" ref="AS3:AS66" si="4">CONCATENATE("U",AN3,AO3,AP3,AQ3,AR3)</f>
        <v>UTOLHEMA75</v>
      </c>
      <c r="AT3" s="11" t="str">
        <f t="shared" ref="AT3:AT18" si="5">LOWER(AS3)</f>
        <v>utolhema75</v>
      </c>
      <c r="AU3" s="11" t="s">
        <v>1293</v>
      </c>
      <c r="AV3" s="11">
        <f t="shared" ref="AV3:AV66" si="6">IF(AI3=AU3,1,0)</f>
        <v>1</v>
      </c>
    </row>
    <row r="4" spans="1:48" s="11" customFormat="1" ht="22.5" customHeight="1" x14ac:dyDescent="0.25">
      <c r="A4" s="7">
        <f>SUBTOTAL(3,$C$2:C4)</f>
        <v>3</v>
      </c>
      <c r="B4" s="7" t="s">
        <v>15</v>
      </c>
      <c r="C4" s="8">
        <v>3</v>
      </c>
      <c r="D4" s="7" t="s">
        <v>27</v>
      </c>
      <c r="E4" s="7" t="s">
        <v>36</v>
      </c>
      <c r="F4" s="7"/>
      <c r="G4" s="7"/>
      <c r="H4" s="7"/>
      <c r="I4" s="33">
        <v>90000</v>
      </c>
      <c r="J4" s="34"/>
      <c r="K4" s="31">
        <f t="shared" si="0"/>
        <v>90000</v>
      </c>
      <c r="L4" s="7" t="s">
        <v>837</v>
      </c>
      <c r="M4" s="8" t="s">
        <v>849</v>
      </c>
      <c r="N4" s="8" t="s">
        <v>839</v>
      </c>
      <c r="O4" s="7" t="s">
        <v>850</v>
      </c>
      <c r="P4" s="7" t="s">
        <v>851</v>
      </c>
      <c r="Q4" s="7" t="s">
        <v>852</v>
      </c>
      <c r="R4" s="7" t="s">
        <v>853</v>
      </c>
      <c r="S4" s="7"/>
      <c r="T4" s="7" t="s">
        <v>854</v>
      </c>
      <c r="U4" s="7"/>
      <c r="V4" s="8">
        <v>20400</v>
      </c>
      <c r="W4" s="7" t="s">
        <v>855</v>
      </c>
      <c r="X4" s="10" t="s">
        <v>856</v>
      </c>
      <c r="Y4" s="12" t="s">
        <v>37</v>
      </c>
      <c r="Z4" s="7" t="s">
        <v>38</v>
      </c>
      <c r="AA4" s="7" t="s">
        <v>39</v>
      </c>
      <c r="AB4" s="7" t="s">
        <v>40</v>
      </c>
      <c r="AC4" s="7" t="s">
        <v>41</v>
      </c>
      <c r="AD4" s="7" t="s">
        <v>42</v>
      </c>
      <c r="AE4" s="7" t="s">
        <v>43</v>
      </c>
      <c r="AF4" s="10" t="s">
        <v>44</v>
      </c>
      <c r="AG4" s="7"/>
      <c r="AH4" s="7"/>
      <c r="AI4" s="11" t="s">
        <v>1629</v>
      </c>
      <c r="AJ4" s="12" t="s">
        <v>1394</v>
      </c>
      <c r="AK4" s="11" t="s">
        <v>1395</v>
      </c>
      <c r="AL4" s="11" t="s">
        <v>1396</v>
      </c>
      <c r="AM4" s="11" t="s">
        <v>1397</v>
      </c>
      <c r="AN4" s="11" t="str">
        <f t="shared" si="1"/>
        <v>T</v>
      </c>
      <c r="AO4" s="11" t="str">
        <f t="shared" si="2"/>
        <v>JO</v>
      </c>
      <c r="AP4" s="11" t="str">
        <f t="shared" si="2"/>
        <v>GA</v>
      </c>
      <c r="AQ4" s="11" t="str">
        <f t="shared" si="2"/>
        <v>GU</v>
      </c>
      <c r="AR4" s="11" t="str">
        <f t="shared" si="3"/>
        <v>67</v>
      </c>
      <c r="AS4" s="11" t="str">
        <f t="shared" si="4"/>
        <v>UTJOGAGU67</v>
      </c>
      <c r="AT4" s="11" t="str">
        <f t="shared" si="5"/>
        <v>utjogagu67</v>
      </c>
      <c r="AU4" s="11" t="s">
        <v>1629</v>
      </c>
      <c r="AV4" s="11">
        <f t="shared" si="6"/>
        <v>1</v>
      </c>
    </row>
    <row r="5" spans="1:48" s="11" customFormat="1" ht="22.5" customHeight="1" x14ac:dyDescent="0.25">
      <c r="A5" s="7">
        <f>SUBTOTAL(3,$C$2:C5)</f>
        <v>4</v>
      </c>
      <c r="B5" s="7" t="s">
        <v>45</v>
      </c>
      <c r="C5" s="8">
        <v>4</v>
      </c>
      <c r="D5" s="7" t="s">
        <v>16</v>
      </c>
      <c r="E5" s="7" t="s">
        <v>45</v>
      </c>
      <c r="F5" s="7"/>
      <c r="G5" s="7"/>
      <c r="H5" s="7"/>
      <c r="I5" s="33">
        <v>227577</v>
      </c>
      <c r="J5" s="34"/>
      <c r="K5" s="31">
        <f t="shared" si="0"/>
        <v>227577</v>
      </c>
      <c r="L5" s="7" t="s">
        <v>837</v>
      </c>
      <c r="M5" s="8" t="s">
        <v>838</v>
      </c>
      <c r="N5" s="8" t="s">
        <v>839</v>
      </c>
      <c r="O5" s="7" t="s">
        <v>857</v>
      </c>
      <c r="P5" s="7" t="s">
        <v>841</v>
      </c>
      <c r="Q5" s="7" t="s">
        <v>858</v>
      </c>
      <c r="R5" s="7" t="s">
        <v>859</v>
      </c>
      <c r="S5" s="7"/>
      <c r="T5" s="7" t="s">
        <v>859</v>
      </c>
      <c r="U5" s="7"/>
      <c r="V5" s="8">
        <v>21376</v>
      </c>
      <c r="W5" s="7" t="s">
        <v>51</v>
      </c>
      <c r="X5" s="10" t="s">
        <v>860</v>
      </c>
      <c r="Y5" s="12" t="s">
        <v>46</v>
      </c>
      <c r="Z5" s="7" t="s">
        <v>47</v>
      </c>
      <c r="AA5" s="7" t="s">
        <v>48</v>
      </c>
      <c r="AB5" s="7" t="s">
        <v>49</v>
      </c>
      <c r="AC5" s="7" t="s">
        <v>50</v>
      </c>
      <c r="AD5" s="7" t="s">
        <v>51</v>
      </c>
      <c r="AE5" s="7" t="s">
        <v>52</v>
      </c>
      <c r="AF5" s="10" t="s">
        <v>53</v>
      </c>
      <c r="AG5" s="7"/>
      <c r="AH5" s="7"/>
      <c r="AI5" s="11" t="s">
        <v>1679</v>
      </c>
      <c r="AJ5" s="12"/>
      <c r="AK5" s="11" t="s">
        <v>1398</v>
      </c>
      <c r="AL5" s="11" t="s">
        <v>1399</v>
      </c>
      <c r="AM5" s="11" t="s">
        <v>1400</v>
      </c>
      <c r="AN5" s="11" t="str">
        <f t="shared" si="1"/>
        <v>P</v>
      </c>
      <c r="AO5" s="11" t="str">
        <f t="shared" si="2"/>
        <v>EM</v>
      </c>
      <c r="AP5" s="11" t="str">
        <f t="shared" si="2"/>
        <v>ME</v>
      </c>
      <c r="AQ5" s="11" t="str">
        <f t="shared" si="2"/>
        <v>GÓ</v>
      </c>
      <c r="AR5" s="11" t="str">
        <f t="shared" si="3"/>
        <v>67</v>
      </c>
      <c r="AS5" s="11" t="str">
        <f t="shared" si="4"/>
        <v>UPEMMEGÓ67</v>
      </c>
      <c r="AT5" s="11" t="str">
        <f t="shared" si="5"/>
        <v>upemmegó67</v>
      </c>
      <c r="AU5" s="11" t="s">
        <v>1679</v>
      </c>
      <c r="AV5" s="11">
        <f t="shared" si="6"/>
        <v>1</v>
      </c>
    </row>
    <row r="6" spans="1:48" s="11" customFormat="1" ht="22.5" customHeight="1" x14ac:dyDescent="0.25">
      <c r="A6" s="7">
        <f>SUBTOTAL(3,$C$2:C6)</f>
        <v>5</v>
      </c>
      <c r="B6" s="7" t="s">
        <v>45</v>
      </c>
      <c r="C6" s="8">
        <v>5</v>
      </c>
      <c r="D6" s="7" t="s">
        <v>27</v>
      </c>
      <c r="E6" s="7" t="s">
        <v>54</v>
      </c>
      <c r="F6" s="7"/>
      <c r="G6" s="7"/>
      <c r="H6" s="7"/>
      <c r="I6" s="30">
        <v>152966</v>
      </c>
      <c r="J6" s="30">
        <v>347000</v>
      </c>
      <c r="K6" s="31">
        <f t="shared" si="0"/>
        <v>499966</v>
      </c>
      <c r="L6" s="7" t="s">
        <v>837</v>
      </c>
      <c r="M6" s="8" t="s">
        <v>838</v>
      </c>
      <c r="N6" s="8" t="s">
        <v>839</v>
      </c>
      <c r="O6" s="7" t="s">
        <v>861</v>
      </c>
      <c r="P6" s="7" t="s">
        <v>862</v>
      </c>
      <c r="Q6" s="7" t="s">
        <v>863</v>
      </c>
      <c r="R6" s="7" t="s">
        <v>864</v>
      </c>
      <c r="S6" s="7"/>
      <c r="T6" s="7" t="s">
        <v>54</v>
      </c>
      <c r="U6" s="7"/>
      <c r="V6" s="8">
        <v>22253</v>
      </c>
      <c r="W6" s="7" t="s">
        <v>865</v>
      </c>
      <c r="X6" s="10" t="s">
        <v>866</v>
      </c>
      <c r="Y6" s="9" t="s">
        <v>55</v>
      </c>
      <c r="Z6" s="7" t="s">
        <v>38</v>
      </c>
      <c r="AA6" s="7" t="s">
        <v>56</v>
      </c>
      <c r="AB6" s="7" t="s">
        <v>57</v>
      </c>
      <c r="AC6" s="7" t="s">
        <v>58</v>
      </c>
      <c r="AD6" s="7" t="s">
        <v>59</v>
      </c>
      <c r="AE6" s="7"/>
      <c r="AF6" s="10" t="s">
        <v>60</v>
      </c>
      <c r="AG6" s="10" t="s">
        <v>61</v>
      </c>
      <c r="AH6" s="7" t="s">
        <v>1294</v>
      </c>
      <c r="AI6" s="7" t="s">
        <v>1295</v>
      </c>
      <c r="AJ6" s="9" t="s">
        <v>1401</v>
      </c>
      <c r="AK6" s="11" t="s">
        <v>1579</v>
      </c>
      <c r="AL6" s="11" t="s">
        <v>1402</v>
      </c>
      <c r="AM6" s="11" t="s">
        <v>1403</v>
      </c>
      <c r="AN6" s="11" t="str">
        <f t="shared" si="1"/>
        <v>T</v>
      </c>
      <c r="AO6" s="11" t="str">
        <f t="shared" si="2"/>
        <v>JU</v>
      </c>
      <c r="AP6" s="11" t="str">
        <f t="shared" si="2"/>
        <v>RI</v>
      </c>
      <c r="AQ6" s="11" t="str">
        <f t="shared" si="2"/>
        <v>RE</v>
      </c>
      <c r="AR6" s="11" t="str">
        <f t="shared" si="3"/>
        <v>67</v>
      </c>
      <c r="AS6" s="11" t="str">
        <f t="shared" si="4"/>
        <v>UTJURIRE67</v>
      </c>
      <c r="AT6" s="11" t="str">
        <f t="shared" si="5"/>
        <v>utjurire67</v>
      </c>
      <c r="AU6" s="11" t="s">
        <v>1295</v>
      </c>
      <c r="AV6" s="11">
        <f t="shared" si="6"/>
        <v>1</v>
      </c>
    </row>
    <row r="7" spans="1:48" s="11" customFormat="1" ht="22.5" customHeight="1" x14ac:dyDescent="0.25">
      <c r="A7" s="7">
        <f>SUBTOTAL(3,$C$2:C7)</f>
        <v>6</v>
      </c>
      <c r="B7" s="7" t="s">
        <v>62</v>
      </c>
      <c r="C7" s="8">
        <v>6</v>
      </c>
      <c r="D7" s="7" t="s">
        <v>27</v>
      </c>
      <c r="E7" s="13" t="s">
        <v>63</v>
      </c>
      <c r="F7" s="13"/>
      <c r="G7" s="13"/>
      <c r="H7" s="13"/>
      <c r="I7" s="35"/>
      <c r="J7" s="30">
        <v>90000</v>
      </c>
      <c r="K7" s="31">
        <f t="shared" si="0"/>
        <v>90000</v>
      </c>
      <c r="L7" s="7" t="s">
        <v>837</v>
      </c>
      <c r="M7" s="8" t="s">
        <v>849</v>
      </c>
      <c r="N7" s="8" t="s">
        <v>839</v>
      </c>
      <c r="O7" s="7" t="s">
        <v>867</v>
      </c>
      <c r="P7" s="7" t="s">
        <v>841</v>
      </c>
      <c r="Q7" s="7" t="s">
        <v>868</v>
      </c>
      <c r="R7" s="7" t="s">
        <v>869</v>
      </c>
      <c r="S7" s="7"/>
      <c r="T7" s="7" t="s">
        <v>869</v>
      </c>
      <c r="U7" s="7"/>
      <c r="V7" s="8">
        <v>29950</v>
      </c>
      <c r="W7" s="7" t="s">
        <v>870</v>
      </c>
      <c r="X7" s="10" t="s">
        <v>871</v>
      </c>
      <c r="Y7" s="9" t="s">
        <v>64</v>
      </c>
      <c r="Z7" s="7" t="s">
        <v>65</v>
      </c>
      <c r="AA7" s="7" t="s">
        <v>66</v>
      </c>
      <c r="AB7" s="7" t="s">
        <v>67</v>
      </c>
      <c r="AC7" s="7" t="s">
        <v>68</v>
      </c>
      <c r="AD7" s="7" t="s">
        <v>69</v>
      </c>
      <c r="AE7" s="7" t="s">
        <v>70</v>
      </c>
      <c r="AF7" s="10" t="s">
        <v>71</v>
      </c>
      <c r="AG7" s="7"/>
      <c r="AH7" s="7" t="s">
        <v>1296</v>
      </c>
      <c r="AI7" s="7" t="s">
        <v>1297</v>
      </c>
      <c r="AJ7" s="9" t="s">
        <v>1404</v>
      </c>
      <c r="AK7" s="11" t="s">
        <v>1580</v>
      </c>
      <c r="AL7" s="11" t="s">
        <v>1405</v>
      </c>
      <c r="AM7" s="11" t="s">
        <v>1406</v>
      </c>
      <c r="AN7" s="11" t="str">
        <f t="shared" si="1"/>
        <v>T</v>
      </c>
      <c r="AO7" s="11" t="str">
        <f t="shared" si="2"/>
        <v>MI</v>
      </c>
      <c r="AP7" s="11" t="str">
        <f t="shared" si="2"/>
        <v>SÁ</v>
      </c>
      <c r="AQ7" s="11" t="str">
        <f t="shared" si="2"/>
        <v>TR</v>
      </c>
      <c r="AR7" s="11" t="str">
        <f t="shared" si="3"/>
        <v>77</v>
      </c>
      <c r="AS7" s="11" t="str">
        <f t="shared" si="4"/>
        <v>UTMISÁTR77</v>
      </c>
      <c r="AT7" s="11" t="str">
        <f t="shared" si="5"/>
        <v>utmisátr77</v>
      </c>
      <c r="AU7" s="11" t="s">
        <v>1297</v>
      </c>
      <c r="AV7" s="11">
        <f t="shared" si="6"/>
        <v>1</v>
      </c>
    </row>
    <row r="8" spans="1:48" s="11" customFormat="1" ht="22.5" customHeight="1" x14ac:dyDescent="0.25">
      <c r="A8" s="7">
        <f>SUBTOTAL(3,$C$2:C8)</f>
        <v>7</v>
      </c>
      <c r="B8" s="7" t="s">
        <v>62</v>
      </c>
      <c r="C8" s="8">
        <v>7</v>
      </c>
      <c r="D8" s="7" t="s">
        <v>16</v>
      </c>
      <c r="E8" s="7" t="s">
        <v>72</v>
      </c>
      <c r="F8" s="7"/>
      <c r="G8" s="7"/>
      <c r="H8" s="7"/>
      <c r="I8" s="33">
        <v>60000</v>
      </c>
      <c r="J8" s="34"/>
      <c r="K8" s="31">
        <f t="shared" si="0"/>
        <v>60000</v>
      </c>
      <c r="L8" s="7" t="s">
        <v>837</v>
      </c>
      <c r="M8" s="8" t="s">
        <v>838</v>
      </c>
      <c r="N8" s="8" t="s">
        <v>839</v>
      </c>
      <c r="O8" s="7" t="s">
        <v>872</v>
      </c>
      <c r="P8" s="7" t="s">
        <v>841</v>
      </c>
      <c r="Q8" s="7" t="s">
        <v>873</v>
      </c>
      <c r="R8" s="7" t="s">
        <v>72</v>
      </c>
      <c r="S8" s="7"/>
      <c r="T8" s="7" t="s">
        <v>72</v>
      </c>
      <c r="U8" s="7"/>
      <c r="V8" s="8">
        <v>30700</v>
      </c>
      <c r="W8" s="7" t="s">
        <v>77</v>
      </c>
      <c r="X8" s="7"/>
      <c r="Y8" s="9" t="s">
        <v>73</v>
      </c>
      <c r="Z8" s="7" t="s">
        <v>38</v>
      </c>
      <c r="AA8" s="7" t="s">
        <v>74</v>
      </c>
      <c r="AB8" s="7" t="s">
        <v>75</v>
      </c>
      <c r="AC8" s="7" t="s">
        <v>76</v>
      </c>
      <c r="AD8" s="7" t="s">
        <v>77</v>
      </c>
      <c r="AE8" s="7" t="s">
        <v>78</v>
      </c>
      <c r="AF8" s="10" t="s">
        <v>79</v>
      </c>
      <c r="AG8" s="10" t="s">
        <v>80</v>
      </c>
      <c r="AH8" s="7" t="s">
        <v>1298</v>
      </c>
      <c r="AI8" s="7" t="s">
        <v>1299</v>
      </c>
      <c r="AJ8" s="9" t="s">
        <v>834</v>
      </c>
      <c r="AK8" s="11" t="s">
        <v>1407</v>
      </c>
      <c r="AL8" s="11" t="s">
        <v>1408</v>
      </c>
      <c r="AM8" s="11" t="s">
        <v>1409</v>
      </c>
      <c r="AN8" s="11" t="str">
        <f t="shared" si="1"/>
        <v>P</v>
      </c>
      <c r="AO8" s="11" t="str">
        <f t="shared" si="2"/>
        <v>RE</v>
      </c>
      <c r="AP8" s="11" t="str">
        <f t="shared" si="2"/>
        <v>ZA</v>
      </c>
      <c r="AQ8" s="11" t="str">
        <f t="shared" si="2"/>
        <v>AR</v>
      </c>
      <c r="AR8" s="11" t="str">
        <f t="shared" si="3"/>
        <v>68</v>
      </c>
      <c r="AS8" s="11" t="str">
        <f t="shared" si="4"/>
        <v>UPREZAAR68</v>
      </c>
      <c r="AT8" s="11" t="str">
        <f t="shared" si="5"/>
        <v>uprezaar68</v>
      </c>
      <c r="AU8" s="11" t="s">
        <v>1299</v>
      </c>
      <c r="AV8" s="11">
        <f t="shared" si="6"/>
        <v>1</v>
      </c>
    </row>
    <row r="9" spans="1:48" s="11" customFormat="1" ht="22.5" customHeight="1" x14ac:dyDescent="0.25">
      <c r="A9" s="7">
        <f>SUBTOTAL(3,$C$2:C9)</f>
        <v>8</v>
      </c>
      <c r="B9" s="7" t="s">
        <v>62</v>
      </c>
      <c r="C9" s="8">
        <v>8</v>
      </c>
      <c r="D9" s="7" t="s">
        <v>16</v>
      </c>
      <c r="E9" s="7" t="s">
        <v>62</v>
      </c>
      <c r="F9" s="7"/>
      <c r="G9" s="7"/>
      <c r="H9" s="7"/>
      <c r="I9" s="33">
        <v>1746885</v>
      </c>
      <c r="J9" s="34"/>
      <c r="K9" s="31">
        <f t="shared" si="0"/>
        <v>1746885</v>
      </c>
      <c r="L9" s="7" t="s">
        <v>837</v>
      </c>
      <c r="M9" s="8" t="s">
        <v>838</v>
      </c>
      <c r="N9" s="8" t="s">
        <v>839</v>
      </c>
      <c r="O9" s="7" t="s">
        <v>874</v>
      </c>
      <c r="P9" s="7" t="s">
        <v>841</v>
      </c>
      <c r="Q9" s="7" t="s">
        <v>875</v>
      </c>
      <c r="R9" s="7" t="s">
        <v>876</v>
      </c>
      <c r="S9" s="7"/>
      <c r="T9" s="7" t="s">
        <v>876</v>
      </c>
      <c r="U9" s="7"/>
      <c r="V9" s="8">
        <v>29150</v>
      </c>
      <c r="W9" s="7" t="s">
        <v>877</v>
      </c>
      <c r="X9" s="10" t="s">
        <v>878</v>
      </c>
      <c r="Y9" s="12" t="s">
        <v>81</v>
      </c>
      <c r="Z9" s="7" t="s">
        <v>38</v>
      </c>
      <c r="AA9" s="7" t="s">
        <v>82</v>
      </c>
      <c r="AB9" s="7" t="s">
        <v>83</v>
      </c>
      <c r="AC9" s="7" t="s">
        <v>84</v>
      </c>
      <c r="AD9" s="7" t="s">
        <v>85</v>
      </c>
      <c r="AE9" s="7" t="s">
        <v>86</v>
      </c>
      <c r="AF9" s="10" t="s">
        <v>87</v>
      </c>
      <c r="AG9" s="10" t="s">
        <v>88</v>
      </c>
      <c r="AH9" s="7"/>
      <c r="AI9" s="11" t="s">
        <v>1630</v>
      </c>
      <c r="AJ9" s="12" t="s">
        <v>1410</v>
      </c>
      <c r="AK9" s="11" t="s">
        <v>1411</v>
      </c>
      <c r="AL9" s="11" t="s">
        <v>1412</v>
      </c>
      <c r="AM9" s="11" t="s">
        <v>1413</v>
      </c>
      <c r="AN9" s="11" t="str">
        <f t="shared" si="1"/>
        <v>P</v>
      </c>
      <c r="AO9" s="11" t="str">
        <f t="shared" si="2"/>
        <v>AL</v>
      </c>
      <c r="AP9" s="11" t="str">
        <f t="shared" si="2"/>
        <v>BR</v>
      </c>
      <c r="AQ9" s="11" t="str">
        <f t="shared" si="2"/>
        <v>VE</v>
      </c>
      <c r="AR9" s="11" t="str">
        <f t="shared" si="3"/>
        <v>78</v>
      </c>
      <c r="AS9" s="11" t="str">
        <f t="shared" si="4"/>
        <v>UPALBRVE78</v>
      </c>
      <c r="AT9" s="11" t="str">
        <f t="shared" si="5"/>
        <v>upalbrve78</v>
      </c>
      <c r="AU9" s="11" t="s">
        <v>1630</v>
      </c>
      <c r="AV9" s="11">
        <f t="shared" si="6"/>
        <v>1</v>
      </c>
    </row>
    <row r="10" spans="1:48" s="11" customFormat="1" ht="22.5" customHeight="1" x14ac:dyDescent="0.25">
      <c r="A10" s="7">
        <f>SUBTOTAL(3,$C$2:C10)</f>
        <v>9</v>
      </c>
      <c r="B10" s="13" t="s">
        <v>89</v>
      </c>
      <c r="C10" s="8">
        <v>9</v>
      </c>
      <c r="D10" s="7" t="s">
        <v>16</v>
      </c>
      <c r="E10" s="13" t="s">
        <v>89</v>
      </c>
      <c r="F10" s="13"/>
      <c r="G10" s="13"/>
      <c r="H10" s="13"/>
      <c r="I10" s="35"/>
      <c r="J10" s="30">
        <v>36742</v>
      </c>
      <c r="K10" s="31">
        <f t="shared" si="0"/>
        <v>36742</v>
      </c>
      <c r="L10" s="7" t="s">
        <v>837</v>
      </c>
      <c r="M10" s="8" t="s">
        <v>849</v>
      </c>
      <c r="N10" s="8" t="s">
        <v>839</v>
      </c>
      <c r="O10" s="7" t="s">
        <v>879</v>
      </c>
      <c r="P10" s="7" t="s">
        <v>851</v>
      </c>
      <c r="Q10" s="7" t="s">
        <v>880</v>
      </c>
      <c r="R10" s="7" t="s">
        <v>89</v>
      </c>
      <c r="S10" s="7"/>
      <c r="T10" s="7" t="s">
        <v>89</v>
      </c>
      <c r="U10" s="7"/>
      <c r="V10" s="8">
        <v>31220</v>
      </c>
      <c r="W10" s="8" t="s">
        <v>881</v>
      </c>
      <c r="X10" s="10" t="s">
        <v>882</v>
      </c>
      <c r="Y10" s="12" t="s">
        <v>90</v>
      </c>
      <c r="Z10" s="7" t="s">
        <v>19</v>
      </c>
      <c r="AA10" s="7" t="s">
        <v>91</v>
      </c>
      <c r="AB10" s="7" t="s">
        <v>92</v>
      </c>
      <c r="AC10" s="7" t="s">
        <v>93</v>
      </c>
      <c r="AD10" s="7" t="s">
        <v>94</v>
      </c>
      <c r="AE10" s="7" t="s">
        <v>95</v>
      </c>
      <c r="AF10" s="10" t="s">
        <v>96</v>
      </c>
      <c r="AG10" s="7"/>
      <c r="AH10" s="7"/>
      <c r="AI10" s="11" t="s">
        <v>1631</v>
      </c>
      <c r="AJ10" s="12"/>
      <c r="AK10" s="11" t="s">
        <v>1414</v>
      </c>
      <c r="AL10" s="11" t="s">
        <v>1415</v>
      </c>
      <c r="AM10" s="11" t="s">
        <v>1416</v>
      </c>
      <c r="AN10" s="11" t="str">
        <f t="shared" si="1"/>
        <v>P</v>
      </c>
      <c r="AO10" s="11" t="str">
        <f t="shared" si="2"/>
        <v>YA</v>
      </c>
      <c r="AP10" s="11" t="str">
        <f t="shared" si="2"/>
        <v>RO</v>
      </c>
      <c r="AQ10" s="11" t="str">
        <f t="shared" si="2"/>
        <v>GU</v>
      </c>
      <c r="AR10" s="11" t="str">
        <f t="shared" si="3"/>
        <v>81</v>
      </c>
      <c r="AS10" s="11" t="str">
        <f t="shared" si="4"/>
        <v>UPYAROGU81</v>
      </c>
      <c r="AT10" s="11" t="str">
        <f t="shared" si="5"/>
        <v>upyarogu81</v>
      </c>
      <c r="AU10" s="11" t="s">
        <v>1631</v>
      </c>
      <c r="AV10" s="11">
        <f t="shared" si="6"/>
        <v>1</v>
      </c>
    </row>
    <row r="11" spans="1:48" s="11" customFormat="1" ht="22.5" customHeight="1" x14ac:dyDescent="0.25">
      <c r="A11" s="7">
        <f>SUBTOTAL(3,$C$2:C11)</f>
        <v>10</v>
      </c>
      <c r="B11" s="13" t="s">
        <v>89</v>
      </c>
      <c r="C11" s="8">
        <v>10</v>
      </c>
      <c r="D11" s="7" t="s">
        <v>27</v>
      </c>
      <c r="E11" s="7" t="s">
        <v>97</v>
      </c>
      <c r="F11" s="7"/>
      <c r="G11" s="7"/>
      <c r="H11" s="7"/>
      <c r="I11" s="33">
        <v>383305</v>
      </c>
      <c r="J11" s="34"/>
      <c r="K11" s="31">
        <f t="shared" si="0"/>
        <v>383305</v>
      </c>
      <c r="L11" s="7" t="s">
        <v>837</v>
      </c>
      <c r="M11" s="8" t="s">
        <v>849</v>
      </c>
      <c r="N11" s="8" t="s">
        <v>839</v>
      </c>
      <c r="O11" s="7" t="s">
        <v>883</v>
      </c>
      <c r="P11" s="7" t="s">
        <v>841</v>
      </c>
      <c r="Q11" s="7" t="s">
        <v>884</v>
      </c>
      <c r="R11" s="7" t="s">
        <v>97</v>
      </c>
      <c r="S11" s="7"/>
      <c r="T11" s="7" t="s">
        <v>885</v>
      </c>
      <c r="U11" s="7"/>
      <c r="V11" s="8">
        <v>32695</v>
      </c>
      <c r="W11" s="7" t="s">
        <v>886</v>
      </c>
      <c r="X11" s="10" t="s">
        <v>887</v>
      </c>
      <c r="Y11" s="9" t="s">
        <v>98</v>
      </c>
      <c r="Z11" s="7" t="s">
        <v>47</v>
      </c>
      <c r="AA11" s="7" t="s">
        <v>99</v>
      </c>
      <c r="AB11" s="7" t="s">
        <v>100</v>
      </c>
      <c r="AC11" s="7" t="s">
        <v>101</v>
      </c>
      <c r="AD11" s="7" t="s">
        <v>102</v>
      </c>
      <c r="AE11" s="7" t="s">
        <v>103</v>
      </c>
      <c r="AF11" s="10" t="s">
        <v>104</v>
      </c>
      <c r="AG11" s="10" t="s">
        <v>105</v>
      </c>
      <c r="AH11" s="7" t="s">
        <v>1300</v>
      </c>
      <c r="AI11" s="7" t="s">
        <v>1301</v>
      </c>
      <c r="AJ11" s="9"/>
      <c r="AK11" s="11" t="s">
        <v>1581</v>
      </c>
      <c r="AL11" s="11" t="s">
        <v>1418</v>
      </c>
      <c r="AM11" s="11" t="s">
        <v>1419</v>
      </c>
      <c r="AN11" s="11" t="str">
        <f t="shared" si="1"/>
        <v>T</v>
      </c>
      <c r="AO11" s="11" t="str">
        <f t="shared" si="2"/>
        <v>MA</v>
      </c>
      <c r="AP11" s="11" t="str">
        <f t="shared" si="2"/>
        <v>CA</v>
      </c>
      <c r="AQ11" s="11" t="str">
        <f t="shared" si="2"/>
        <v>HE</v>
      </c>
      <c r="AR11" s="11" t="str">
        <f t="shared" si="3"/>
        <v>72</v>
      </c>
      <c r="AS11" s="11" t="str">
        <f t="shared" si="4"/>
        <v>UTMACAHE72</v>
      </c>
      <c r="AT11" s="11" t="str">
        <f t="shared" si="5"/>
        <v>utmacahe72</v>
      </c>
      <c r="AU11" s="11" t="s">
        <v>1301</v>
      </c>
      <c r="AV11" s="11">
        <f t="shared" si="6"/>
        <v>1</v>
      </c>
    </row>
    <row r="12" spans="1:48" s="11" customFormat="1" ht="22.5" customHeight="1" x14ac:dyDescent="0.25">
      <c r="A12" s="7">
        <f>SUBTOTAL(3,$C$2:C12)</f>
        <v>11</v>
      </c>
      <c r="B12" s="13" t="s">
        <v>89</v>
      </c>
      <c r="C12" s="8">
        <v>11</v>
      </c>
      <c r="D12" s="7" t="s">
        <v>27</v>
      </c>
      <c r="E12" s="7" t="s">
        <v>106</v>
      </c>
      <c r="F12" s="7"/>
      <c r="G12" s="7"/>
      <c r="H12" s="7"/>
      <c r="I12" s="33">
        <v>499539</v>
      </c>
      <c r="J12" s="34"/>
      <c r="K12" s="31">
        <f t="shared" si="0"/>
        <v>499539</v>
      </c>
      <c r="L12" s="7" t="s">
        <v>837</v>
      </c>
      <c r="M12" s="8" t="s">
        <v>838</v>
      </c>
      <c r="N12" s="8" t="s">
        <v>839</v>
      </c>
      <c r="O12" s="7" t="s">
        <v>888</v>
      </c>
      <c r="P12" s="7" t="s">
        <v>841</v>
      </c>
      <c r="Q12" s="7" t="s">
        <v>889</v>
      </c>
      <c r="R12" s="7" t="s">
        <v>89</v>
      </c>
      <c r="S12" s="7"/>
      <c r="T12" s="7" t="s">
        <v>89</v>
      </c>
      <c r="U12" s="7"/>
      <c r="V12" s="8">
        <v>31313</v>
      </c>
      <c r="W12" s="7" t="s">
        <v>890</v>
      </c>
      <c r="X12" s="7" t="s">
        <v>891</v>
      </c>
      <c r="Y12" s="9" t="s">
        <v>107</v>
      </c>
      <c r="Z12" s="7" t="s">
        <v>19</v>
      </c>
      <c r="AA12" s="7" t="s">
        <v>29</v>
      </c>
      <c r="AB12" s="7" t="s">
        <v>108</v>
      </c>
      <c r="AC12" s="7" t="s">
        <v>109</v>
      </c>
      <c r="AD12" s="7" t="s">
        <v>110</v>
      </c>
      <c r="AE12" s="7" t="s">
        <v>111</v>
      </c>
      <c r="AF12" s="10" t="s">
        <v>112</v>
      </c>
      <c r="AG12" s="10" t="s">
        <v>113</v>
      </c>
      <c r="AH12" s="7" t="s">
        <v>1302</v>
      </c>
      <c r="AI12" s="7" t="s">
        <v>1303</v>
      </c>
      <c r="AJ12" s="9"/>
      <c r="AK12" s="11" t="s">
        <v>1582</v>
      </c>
      <c r="AL12" s="11" t="s">
        <v>1420</v>
      </c>
      <c r="AM12" s="11" t="s">
        <v>1421</v>
      </c>
      <c r="AN12" s="11" t="str">
        <f t="shared" si="1"/>
        <v>T</v>
      </c>
      <c r="AO12" s="11" t="str">
        <f t="shared" si="2"/>
        <v>IZ</v>
      </c>
      <c r="AP12" s="11" t="str">
        <f t="shared" si="2"/>
        <v>RO</v>
      </c>
      <c r="AQ12" s="11" t="str">
        <f t="shared" si="2"/>
        <v>OR</v>
      </c>
      <c r="AR12" s="11" t="str">
        <f t="shared" si="3"/>
        <v>73</v>
      </c>
      <c r="AS12" s="11" t="str">
        <f t="shared" si="4"/>
        <v>UTIZROOR73</v>
      </c>
      <c r="AT12" s="11" t="str">
        <f t="shared" si="5"/>
        <v>utizroor73</v>
      </c>
      <c r="AU12" s="11" t="s">
        <v>1632</v>
      </c>
      <c r="AV12" s="43">
        <f t="shared" si="6"/>
        <v>0</v>
      </c>
    </row>
    <row r="13" spans="1:48" s="11" customFormat="1" ht="22.5" customHeight="1" x14ac:dyDescent="0.25">
      <c r="A13" s="7">
        <f>SUBTOTAL(3,$C$2:C13)</f>
        <v>12</v>
      </c>
      <c r="B13" s="13" t="s">
        <v>89</v>
      </c>
      <c r="C13" s="8">
        <v>12</v>
      </c>
      <c r="D13" s="7" t="s">
        <v>27</v>
      </c>
      <c r="E13" s="7" t="s">
        <v>114</v>
      </c>
      <c r="F13" s="7"/>
      <c r="G13" s="7"/>
      <c r="H13" s="7"/>
      <c r="I13" s="30">
        <v>245539</v>
      </c>
      <c r="J13" s="30">
        <v>60000</v>
      </c>
      <c r="K13" s="31">
        <f t="shared" si="0"/>
        <v>305539</v>
      </c>
      <c r="L13" s="7" t="s">
        <v>837</v>
      </c>
      <c r="M13" s="8" t="s">
        <v>892</v>
      </c>
      <c r="N13" s="8" t="s">
        <v>839</v>
      </c>
      <c r="O13" s="7" t="s">
        <v>893</v>
      </c>
      <c r="P13" s="7" t="s">
        <v>894</v>
      </c>
      <c r="Q13" s="7" t="s">
        <v>895</v>
      </c>
      <c r="R13" s="7" t="s">
        <v>896</v>
      </c>
      <c r="S13" s="7"/>
      <c r="T13" s="7" t="s">
        <v>896</v>
      </c>
      <c r="U13" s="7"/>
      <c r="V13" s="8">
        <v>31850</v>
      </c>
      <c r="W13" s="7" t="s">
        <v>897</v>
      </c>
      <c r="X13" s="10" t="s">
        <v>898</v>
      </c>
      <c r="Y13" s="12" t="s">
        <v>115</v>
      </c>
      <c r="Z13" s="7" t="s">
        <v>19</v>
      </c>
      <c r="AA13" s="7" t="s">
        <v>116</v>
      </c>
      <c r="AB13" s="7" t="s">
        <v>117</v>
      </c>
      <c r="AC13" s="7" t="s">
        <v>118</v>
      </c>
      <c r="AD13" s="7" t="s">
        <v>119</v>
      </c>
      <c r="AE13" s="7" t="s">
        <v>120</v>
      </c>
      <c r="AF13" s="10" t="s">
        <v>121</v>
      </c>
      <c r="AG13" s="7"/>
      <c r="AH13" s="7"/>
      <c r="AI13" s="11" t="s">
        <v>1633</v>
      </c>
      <c r="AJ13" s="12"/>
      <c r="AK13" s="11" t="s">
        <v>1422</v>
      </c>
      <c r="AL13" s="11" t="s">
        <v>1423</v>
      </c>
      <c r="AM13" s="11" t="s">
        <v>1424</v>
      </c>
      <c r="AN13" s="11" t="str">
        <f t="shared" si="1"/>
        <v>T</v>
      </c>
      <c r="AO13" s="11" t="str">
        <f t="shared" si="2"/>
        <v>IT</v>
      </c>
      <c r="AP13" s="11" t="str">
        <f t="shared" si="2"/>
        <v>ES</v>
      </c>
      <c r="AQ13" s="11" t="str">
        <f t="shared" si="2"/>
        <v>GO</v>
      </c>
      <c r="AR13" s="11" t="str">
        <f t="shared" si="3"/>
        <v>93</v>
      </c>
      <c r="AS13" s="11" t="str">
        <f t="shared" si="4"/>
        <v>UTITESGO93</v>
      </c>
      <c r="AT13" s="11" t="str">
        <f t="shared" si="5"/>
        <v>utitesgo93</v>
      </c>
      <c r="AU13" s="11" t="s">
        <v>1633</v>
      </c>
      <c r="AV13" s="11">
        <f t="shared" si="6"/>
        <v>1</v>
      </c>
    </row>
    <row r="14" spans="1:48" s="11" customFormat="1" ht="22.5" customHeight="1" x14ac:dyDescent="0.25">
      <c r="A14" s="7">
        <f>SUBTOTAL(3,$C$2:C14)</f>
        <v>13</v>
      </c>
      <c r="B14" s="13" t="s">
        <v>89</v>
      </c>
      <c r="C14" s="8">
        <v>13</v>
      </c>
      <c r="D14" s="7" t="s">
        <v>27</v>
      </c>
      <c r="E14" s="7" t="s">
        <v>122</v>
      </c>
      <c r="F14" s="7"/>
      <c r="G14" s="7"/>
      <c r="H14" s="7"/>
      <c r="I14" s="33">
        <v>201988</v>
      </c>
      <c r="J14" s="34"/>
      <c r="K14" s="31">
        <f t="shared" si="0"/>
        <v>201988</v>
      </c>
      <c r="L14" s="7" t="s">
        <v>837</v>
      </c>
      <c r="M14" s="8" t="s">
        <v>838</v>
      </c>
      <c r="N14" s="8" t="s">
        <v>839</v>
      </c>
      <c r="O14" s="7" t="s">
        <v>899</v>
      </c>
      <c r="P14" s="7" t="s">
        <v>900</v>
      </c>
      <c r="Q14" s="7" t="s">
        <v>901</v>
      </c>
      <c r="R14" s="7" t="s">
        <v>902</v>
      </c>
      <c r="S14" s="7"/>
      <c r="T14" s="7" t="s">
        <v>902</v>
      </c>
      <c r="U14" s="7"/>
      <c r="V14" s="8">
        <v>32107</v>
      </c>
      <c r="W14" s="7" t="s">
        <v>127</v>
      </c>
      <c r="X14" s="10" t="s">
        <v>903</v>
      </c>
      <c r="Y14" s="12" t="s">
        <v>123</v>
      </c>
      <c r="Z14" s="7" t="s">
        <v>19</v>
      </c>
      <c r="AA14" s="7" t="s">
        <v>124</v>
      </c>
      <c r="AB14" s="7" t="s">
        <v>125</v>
      </c>
      <c r="AC14" s="7" t="s">
        <v>126</v>
      </c>
      <c r="AD14" s="7" t="s">
        <v>127</v>
      </c>
      <c r="AE14" s="7" t="s">
        <v>128</v>
      </c>
      <c r="AF14" s="10" t="s">
        <v>129</v>
      </c>
      <c r="AG14" s="10" t="s">
        <v>130</v>
      </c>
      <c r="AH14" s="7"/>
      <c r="AI14" s="11" t="s">
        <v>1634</v>
      </c>
      <c r="AJ14" s="12"/>
      <c r="AK14" s="11" t="s">
        <v>1583</v>
      </c>
      <c r="AL14" s="11" t="s">
        <v>279</v>
      </c>
      <c r="AM14" s="11" t="s">
        <v>1425</v>
      </c>
      <c r="AN14" s="11" t="str">
        <f t="shared" si="1"/>
        <v>T</v>
      </c>
      <c r="AO14" s="11" t="str">
        <f t="shared" si="2"/>
        <v>ES</v>
      </c>
      <c r="AP14" s="11" t="str">
        <f t="shared" si="2"/>
        <v>GU</v>
      </c>
      <c r="AQ14" s="11" t="str">
        <f t="shared" si="2"/>
        <v>VI</v>
      </c>
      <c r="AR14" s="11" t="str">
        <f t="shared" si="3"/>
        <v>93</v>
      </c>
      <c r="AS14" s="11" t="str">
        <f t="shared" si="4"/>
        <v>UTESGUVI93</v>
      </c>
      <c r="AT14" s="11" t="str">
        <f t="shared" si="5"/>
        <v>utesguvi93</v>
      </c>
      <c r="AU14" s="11" t="s">
        <v>1634</v>
      </c>
      <c r="AV14" s="11">
        <f t="shared" si="6"/>
        <v>1</v>
      </c>
    </row>
    <row r="15" spans="1:48" s="11" customFormat="1" ht="22.5" customHeight="1" x14ac:dyDescent="0.25">
      <c r="A15" s="7">
        <f>SUBTOTAL(3,$C$2:C15)</f>
        <v>14</v>
      </c>
      <c r="B15" s="13" t="s">
        <v>131</v>
      </c>
      <c r="C15" s="8">
        <v>14</v>
      </c>
      <c r="D15" s="7" t="s">
        <v>27</v>
      </c>
      <c r="E15" s="13" t="s">
        <v>132</v>
      </c>
      <c r="F15" s="13"/>
      <c r="G15" s="13"/>
      <c r="H15" s="13"/>
      <c r="I15" s="35"/>
      <c r="J15" s="30">
        <v>150000</v>
      </c>
      <c r="K15" s="31">
        <f t="shared" si="0"/>
        <v>150000</v>
      </c>
      <c r="L15" s="7" t="s">
        <v>837</v>
      </c>
      <c r="M15" s="8" t="s">
        <v>838</v>
      </c>
      <c r="N15" s="8" t="s">
        <v>839</v>
      </c>
      <c r="O15" s="7" t="s">
        <v>904</v>
      </c>
      <c r="P15" s="7" t="s">
        <v>851</v>
      </c>
      <c r="Q15" s="7" t="s">
        <v>905</v>
      </c>
      <c r="R15" s="7" t="s">
        <v>906</v>
      </c>
      <c r="S15" s="7"/>
      <c r="T15" s="7" t="s">
        <v>907</v>
      </c>
      <c r="U15" s="7"/>
      <c r="V15" s="8">
        <v>26170</v>
      </c>
      <c r="W15" s="7" t="s">
        <v>908</v>
      </c>
      <c r="X15" s="10" t="s">
        <v>909</v>
      </c>
      <c r="Y15" s="12" t="s">
        <v>133</v>
      </c>
      <c r="Z15" s="7" t="s">
        <v>38</v>
      </c>
      <c r="AA15" s="7" t="s">
        <v>134</v>
      </c>
      <c r="AB15" s="7" t="s">
        <v>135</v>
      </c>
      <c r="AC15" s="7" t="s">
        <v>136</v>
      </c>
      <c r="AD15" s="7" t="s">
        <v>137</v>
      </c>
      <c r="AE15" s="7" t="s">
        <v>138</v>
      </c>
      <c r="AF15" s="10" t="s">
        <v>139</v>
      </c>
      <c r="AG15" s="10" t="s">
        <v>140</v>
      </c>
      <c r="AH15" s="7"/>
      <c r="AI15" s="11" t="s">
        <v>1678</v>
      </c>
      <c r="AJ15" s="12" t="s">
        <v>1426</v>
      </c>
      <c r="AK15" s="11" t="s">
        <v>1427</v>
      </c>
      <c r="AL15" s="11" t="s">
        <v>1428</v>
      </c>
      <c r="AM15" s="11" t="s">
        <v>1429</v>
      </c>
      <c r="AN15" s="11" t="str">
        <f t="shared" si="1"/>
        <v>T</v>
      </c>
      <c r="AO15" s="11" t="str">
        <f t="shared" si="2"/>
        <v>DA</v>
      </c>
      <c r="AP15" s="11" t="str">
        <f t="shared" si="2"/>
        <v>DÍ</v>
      </c>
      <c r="AQ15" s="11" t="str">
        <f t="shared" si="2"/>
        <v>GU</v>
      </c>
      <c r="AR15" s="11" t="str">
        <f t="shared" si="3"/>
        <v>77</v>
      </c>
      <c r="AS15" s="11" t="str">
        <f t="shared" si="4"/>
        <v>UTDADÍGU77</v>
      </c>
      <c r="AT15" s="11" t="str">
        <f t="shared" si="5"/>
        <v>utdadígu77</v>
      </c>
      <c r="AU15" s="11" t="s">
        <v>1678</v>
      </c>
      <c r="AV15" s="11">
        <f t="shared" si="6"/>
        <v>1</v>
      </c>
    </row>
    <row r="16" spans="1:48" s="11" customFormat="1" ht="22.5" customHeight="1" x14ac:dyDescent="0.25">
      <c r="A16" s="7">
        <f>SUBTOTAL(3,$C$2:C16)</f>
        <v>15</v>
      </c>
      <c r="B16" s="7" t="s">
        <v>141</v>
      </c>
      <c r="C16" s="8">
        <v>15</v>
      </c>
      <c r="D16" s="7" t="s">
        <v>16</v>
      </c>
      <c r="E16" s="13" t="s">
        <v>142</v>
      </c>
      <c r="F16" s="13"/>
      <c r="G16" s="13"/>
      <c r="H16" s="13"/>
      <c r="I16" s="35"/>
      <c r="J16" s="30">
        <v>90000</v>
      </c>
      <c r="K16" s="31">
        <f t="shared" si="0"/>
        <v>90000</v>
      </c>
      <c r="L16" s="7" t="s">
        <v>837</v>
      </c>
      <c r="M16" s="8" t="s">
        <v>838</v>
      </c>
      <c r="N16" s="8" t="s">
        <v>839</v>
      </c>
      <c r="O16" s="7" t="s">
        <v>910</v>
      </c>
      <c r="P16" s="7" t="s">
        <v>841</v>
      </c>
      <c r="Q16" s="7" t="s">
        <v>911</v>
      </c>
      <c r="R16" s="7" t="s">
        <v>912</v>
      </c>
      <c r="S16" s="7"/>
      <c r="T16" s="7" t="s">
        <v>913</v>
      </c>
      <c r="U16" s="7"/>
      <c r="V16" s="8">
        <v>35805</v>
      </c>
      <c r="W16" s="7" t="s">
        <v>914</v>
      </c>
      <c r="X16" s="10" t="s">
        <v>915</v>
      </c>
      <c r="Y16" s="12" t="s">
        <v>143</v>
      </c>
      <c r="Z16" s="7" t="s">
        <v>47</v>
      </c>
      <c r="AA16" s="7" t="s">
        <v>144</v>
      </c>
      <c r="AB16" s="7" t="s">
        <v>145</v>
      </c>
      <c r="AC16" s="7" t="s">
        <v>146</v>
      </c>
      <c r="AD16" s="7" t="s">
        <v>147</v>
      </c>
      <c r="AE16" s="7" t="s">
        <v>148</v>
      </c>
      <c r="AF16" s="10" t="s">
        <v>149</v>
      </c>
      <c r="AG16" s="10" t="s">
        <v>150</v>
      </c>
      <c r="AH16" s="7"/>
      <c r="AI16" s="11" t="s">
        <v>1635</v>
      </c>
      <c r="AJ16" s="12"/>
      <c r="AK16" s="11" t="s">
        <v>1584</v>
      </c>
      <c r="AL16" s="11" t="s">
        <v>1431</v>
      </c>
      <c r="AM16" s="11" t="s">
        <v>1432</v>
      </c>
      <c r="AN16" s="11" t="str">
        <f t="shared" si="1"/>
        <v>P</v>
      </c>
      <c r="AO16" s="11" t="str">
        <f t="shared" si="2"/>
        <v>JU</v>
      </c>
      <c r="AP16" s="11" t="str">
        <f t="shared" si="2"/>
        <v>IB</v>
      </c>
      <c r="AQ16" s="11" t="str">
        <f t="shared" si="2"/>
        <v>OL</v>
      </c>
      <c r="AR16" s="11" t="str">
        <f t="shared" si="3"/>
        <v>86</v>
      </c>
      <c r="AS16" s="11" t="str">
        <f t="shared" si="4"/>
        <v>UPJUIBOL86</v>
      </c>
      <c r="AT16" s="11" t="str">
        <f t="shared" si="5"/>
        <v>upjuibol86</v>
      </c>
      <c r="AU16" s="11" t="s">
        <v>1635</v>
      </c>
      <c r="AV16" s="11">
        <f t="shared" si="6"/>
        <v>1</v>
      </c>
    </row>
    <row r="17" spans="1:48" s="11" customFormat="1" ht="22.5" customHeight="1" x14ac:dyDescent="0.25">
      <c r="A17" s="7">
        <f>SUBTOTAL(3,$C$2:C17)</f>
        <v>16</v>
      </c>
      <c r="B17" s="7" t="s">
        <v>141</v>
      </c>
      <c r="C17" s="8">
        <v>16</v>
      </c>
      <c r="D17" s="7" t="s">
        <v>16</v>
      </c>
      <c r="E17" s="7" t="s">
        <v>151</v>
      </c>
      <c r="F17" s="7"/>
      <c r="G17" s="7"/>
      <c r="H17" s="7"/>
      <c r="I17" s="30">
        <v>345570</v>
      </c>
      <c r="J17" s="30">
        <v>40000</v>
      </c>
      <c r="K17" s="31">
        <f t="shared" si="0"/>
        <v>385570</v>
      </c>
      <c r="L17" s="7" t="s">
        <v>837</v>
      </c>
      <c r="M17" s="8" t="s">
        <v>838</v>
      </c>
      <c r="N17" s="8" t="s">
        <v>839</v>
      </c>
      <c r="O17" s="7" t="s">
        <v>916</v>
      </c>
      <c r="P17" s="7" t="s">
        <v>841</v>
      </c>
      <c r="Q17" s="7" t="s">
        <v>917</v>
      </c>
      <c r="R17" s="7" t="s">
        <v>918</v>
      </c>
      <c r="S17" s="7"/>
      <c r="T17" s="7" t="s">
        <v>151</v>
      </c>
      <c r="U17" s="7"/>
      <c r="V17" s="8">
        <v>35120</v>
      </c>
      <c r="W17" s="7" t="s">
        <v>919</v>
      </c>
      <c r="X17" s="10" t="s">
        <v>920</v>
      </c>
      <c r="Y17" s="12" t="s">
        <v>152</v>
      </c>
      <c r="Z17" s="7" t="s">
        <v>19</v>
      </c>
      <c r="AA17" s="7" t="s">
        <v>153</v>
      </c>
      <c r="AB17" s="7" t="s">
        <v>154</v>
      </c>
      <c r="AC17" s="7" t="s">
        <v>155</v>
      </c>
      <c r="AD17" s="7" t="s">
        <v>156</v>
      </c>
      <c r="AE17" s="7" t="s">
        <v>157</v>
      </c>
      <c r="AF17" s="10" t="s">
        <v>158</v>
      </c>
      <c r="AG17" s="10" t="s">
        <v>159</v>
      </c>
      <c r="AH17" s="7"/>
      <c r="AI17" s="11" t="s">
        <v>1636</v>
      </c>
      <c r="AJ17" s="12"/>
      <c r="AK17" s="11" t="s">
        <v>1433</v>
      </c>
      <c r="AL17" s="11" t="s">
        <v>1434</v>
      </c>
      <c r="AM17" s="11" t="s">
        <v>1435</v>
      </c>
      <c r="AN17" s="11" t="str">
        <f t="shared" si="1"/>
        <v>P</v>
      </c>
      <c r="AO17" s="11" t="str">
        <f t="shared" si="2"/>
        <v>LI</v>
      </c>
      <c r="AP17" s="11" t="str">
        <f t="shared" si="2"/>
        <v>ES</v>
      </c>
      <c r="AQ17" s="11" t="str">
        <f t="shared" si="2"/>
        <v>CH</v>
      </c>
      <c r="AR17" s="11" t="str">
        <f t="shared" si="3"/>
        <v>81</v>
      </c>
      <c r="AS17" s="11" t="str">
        <f t="shared" si="4"/>
        <v>UPLIESCH81</v>
      </c>
      <c r="AT17" s="11" t="str">
        <f t="shared" si="5"/>
        <v>upliesch81</v>
      </c>
      <c r="AU17" s="11" t="s">
        <v>1636</v>
      </c>
      <c r="AV17" s="11">
        <f t="shared" si="6"/>
        <v>1</v>
      </c>
    </row>
    <row r="18" spans="1:48" s="11" customFormat="1" ht="22.5" customHeight="1" x14ac:dyDescent="0.25">
      <c r="A18" s="7">
        <f>SUBTOTAL(3,$C$2:C18)</f>
        <v>17</v>
      </c>
      <c r="B18" s="7" t="s">
        <v>141</v>
      </c>
      <c r="C18" s="8">
        <v>17</v>
      </c>
      <c r="D18" s="7" t="s">
        <v>27</v>
      </c>
      <c r="E18" s="7" t="s">
        <v>141</v>
      </c>
      <c r="F18" s="7"/>
      <c r="G18" s="7"/>
      <c r="H18" s="7"/>
      <c r="I18" s="33">
        <v>416382</v>
      </c>
      <c r="J18" s="34"/>
      <c r="K18" s="31">
        <f t="shared" si="0"/>
        <v>416382</v>
      </c>
      <c r="L18" s="7" t="s">
        <v>837</v>
      </c>
      <c r="M18" s="8" t="s">
        <v>892</v>
      </c>
      <c r="N18" s="8" t="s">
        <v>839</v>
      </c>
      <c r="O18" s="7" t="s">
        <v>921</v>
      </c>
      <c r="P18" s="7" t="s">
        <v>862</v>
      </c>
      <c r="Q18" s="7" t="s">
        <v>922</v>
      </c>
      <c r="R18" s="7" t="s">
        <v>923</v>
      </c>
      <c r="S18" s="7"/>
      <c r="T18" s="7" t="s">
        <v>141</v>
      </c>
      <c r="U18" s="7"/>
      <c r="V18" s="8">
        <v>34308</v>
      </c>
      <c r="W18" s="7" t="s">
        <v>924</v>
      </c>
      <c r="X18" s="10" t="s">
        <v>925</v>
      </c>
      <c r="Y18" s="9" t="s">
        <v>160</v>
      </c>
      <c r="Z18" s="7" t="s">
        <v>65</v>
      </c>
      <c r="AA18" s="7" t="s">
        <v>161</v>
      </c>
      <c r="AB18" s="7" t="s">
        <v>162</v>
      </c>
      <c r="AC18" s="7" t="s">
        <v>163</v>
      </c>
      <c r="AD18" s="7" t="s">
        <v>164</v>
      </c>
      <c r="AE18" s="7" t="s">
        <v>165</v>
      </c>
      <c r="AF18" s="10" t="s">
        <v>166</v>
      </c>
      <c r="AG18" s="7"/>
      <c r="AH18" s="7" t="s">
        <v>1304</v>
      </c>
      <c r="AI18" s="7" t="s">
        <v>1305</v>
      </c>
      <c r="AJ18" s="9" t="s">
        <v>1410</v>
      </c>
      <c r="AK18" s="11" t="s">
        <v>1436</v>
      </c>
      <c r="AL18" s="11" t="s">
        <v>1437</v>
      </c>
      <c r="AM18" s="11" t="s">
        <v>1438</v>
      </c>
      <c r="AN18" s="11" t="str">
        <f t="shared" si="1"/>
        <v>T</v>
      </c>
      <c r="AO18" s="11" t="str">
        <f t="shared" si="2"/>
        <v>LI</v>
      </c>
      <c r="AP18" s="11" t="str">
        <f t="shared" si="2"/>
        <v>CA</v>
      </c>
      <c r="AQ18" s="11" t="str">
        <f t="shared" si="2"/>
        <v>AM</v>
      </c>
      <c r="AR18" s="11" t="str">
        <f t="shared" si="3"/>
        <v>79</v>
      </c>
      <c r="AS18" s="11" t="str">
        <f t="shared" si="4"/>
        <v>UTLICAAM79</v>
      </c>
      <c r="AT18" s="11" t="str">
        <f t="shared" si="5"/>
        <v>utlicaam79</v>
      </c>
      <c r="AU18" s="11" t="s">
        <v>1305</v>
      </c>
      <c r="AV18" s="11">
        <f t="shared" si="6"/>
        <v>1</v>
      </c>
    </row>
    <row r="19" spans="1:48" s="11" customFormat="1" ht="22.5" customHeight="1" x14ac:dyDescent="0.25">
      <c r="A19" s="7">
        <f>SUBTOTAL(3,$C$2:C19)</f>
        <v>18</v>
      </c>
      <c r="B19" s="7" t="s">
        <v>141</v>
      </c>
      <c r="C19" s="8">
        <v>18</v>
      </c>
      <c r="D19" s="7" t="s">
        <v>27</v>
      </c>
      <c r="E19" s="7" t="s">
        <v>167</v>
      </c>
      <c r="F19" s="7"/>
      <c r="G19" s="7"/>
      <c r="H19" s="7"/>
      <c r="I19" s="30">
        <v>157562</v>
      </c>
      <c r="J19" s="30">
        <v>30000</v>
      </c>
      <c r="K19" s="31">
        <f t="shared" si="0"/>
        <v>187562</v>
      </c>
      <c r="L19" s="7" t="s">
        <v>837</v>
      </c>
      <c r="M19" s="8" t="s">
        <v>838</v>
      </c>
      <c r="N19" s="8" t="s">
        <v>839</v>
      </c>
      <c r="O19" s="7" t="s">
        <v>926</v>
      </c>
      <c r="P19" s="7" t="s">
        <v>841</v>
      </c>
      <c r="Q19" s="7" t="s">
        <v>927</v>
      </c>
      <c r="R19" s="7" t="s">
        <v>928</v>
      </c>
      <c r="S19" s="7"/>
      <c r="T19" s="7" t="s">
        <v>928</v>
      </c>
      <c r="U19" s="7"/>
      <c r="V19" s="8">
        <v>35185</v>
      </c>
      <c r="W19" s="7" t="s">
        <v>929</v>
      </c>
      <c r="X19" s="10" t="s">
        <v>930</v>
      </c>
      <c r="Y19" s="12" t="s">
        <v>168</v>
      </c>
      <c r="Z19" s="7" t="s">
        <v>65</v>
      </c>
      <c r="AA19" s="7" t="s">
        <v>169</v>
      </c>
      <c r="AB19" s="7" t="s">
        <v>170</v>
      </c>
      <c r="AC19" s="7" t="s">
        <v>171</v>
      </c>
      <c r="AD19" s="7" t="s">
        <v>172</v>
      </c>
      <c r="AE19" s="7" t="s">
        <v>173</v>
      </c>
      <c r="AF19" s="10" t="s">
        <v>174</v>
      </c>
      <c r="AG19" s="10" t="s">
        <v>175</v>
      </c>
      <c r="AH19" s="7"/>
      <c r="AI19" s="11" t="s">
        <v>1674</v>
      </c>
      <c r="AJ19" s="12" t="s">
        <v>1404</v>
      </c>
      <c r="AK19" s="11" t="s">
        <v>1585</v>
      </c>
      <c r="AL19" s="11" t="s">
        <v>1415</v>
      </c>
      <c r="AM19" s="11" t="s">
        <v>1439</v>
      </c>
      <c r="AN19" s="11" t="str">
        <f t="shared" si="1"/>
        <v>T</v>
      </c>
      <c r="AO19" s="11" t="str">
        <f t="shared" si="2"/>
        <v>GE</v>
      </c>
      <c r="AP19" s="11" t="str">
        <f t="shared" si="2"/>
        <v>RO</v>
      </c>
      <c r="AQ19" s="11" t="str">
        <f t="shared" si="2"/>
        <v>DÁ</v>
      </c>
      <c r="AR19" s="11" t="str">
        <f t="shared" si="3"/>
        <v>84</v>
      </c>
      <c r="AS19" s="11" t="str">
        <f t="shared" si="4"/>
        <v>UTGERODÁ84</v>
      </c>
      <c r="AT19" s="11" t="str">
        <f t="shared" ref="AT19:AT34" si="7">LOWER(AS19)</f>
        <v>utgerodá84</v>
      </c>
      <c r="AU19" s="11" t="s">
        <v>1674</v>
      </c>
      <c r="AV19" s="11">
        <f t="shared" si="6"/>
        <v>1</v>
      </c>
    </row>
    <row r="20" spans="1:48" s="11" customFormat="1" ht="22.5" customHeight="1" x14ac:dyDescent="0.25">
      <c r="A20" s="7">
        <f>SUBTOTAL(3,$C$2:C20)</f>
        <v>19</v>
      </c>
      <c r="B20" s="7" t="s">
        <v>176</v>
      </c>
      <c r="C20" s="8">
        <v>19</v>
      </c>
      <c r="D20" s="7" t="s">
        <v>16</v>
      </c>
      <c r="E20" s="7" t="s">
        <v>177</v>
      </c>
      <c r="F20" s="7"/>
      <c r="G20" s="7"/>
      <c r="H20" s="7"/>
      <c r="I20" s="33">
        <v>329937</v>
      </c>
      <c r="J20" s="34"/>
      <c r="K20" s="31">
        <f t="shared" si="0"/>
        <v>329937</v>
      </c>
      <c r="L20" s="7" t="s">
        <v>837</v>
      </c>
      <c r="M20" s="8" t="s">
        <v>838</v>
      </c>
      <c r="N20" s="8" t="s">
        <v>839</v>
      </c>
      <c r="O20" s="7" t="s">
        <v>931</v>
      </c>
      <c r="P20" s="7" t="s">
        <v>851</v>
      </c>
      <c r="Q20" s="7" t="s">
        <v>932</v>
      </c>
      <c r="R20" s="7" t="s">
        <v>933</v>
      </c>
      <c r="S20" s="7"/>
      <c r="T20" s="7" t="s">
        <v>934</v>
      </c>
      <c r="U20" s="7"/>
      <c r="V20" s="8">
        <v>54910</v>
      </c>
      <c r="W20" s="7" t="s">
        <v>935</v>
      </c>
      <c r="X20" s="10" t="s">
        <v>936</v>
      </c>
      <c r="Y20" s="9" t="s">
        <v>178</v>
      </c>
      <c r="Z20" s="7" t="s">
        <v>47</v>
      </c>
      <c r="AA20" s="7" t="s">
        <v>179</v>
      </c>
      <c r="AB20" s="7" t="s">
        <v>180</v>
      </c>
      <c r="AC20" s="7" t="s">
        <v>181</v>
      </c>
      <c r="AD20" s="7" t="s">
        <v>182</v>
      </c>
      <c r="AE20" s="7" t="s">
        <v>183</v>
      </c>
      <c r="AF20" s="10" t="s">
        <v>184</v>
      </c>
      <c r="AG20" s="7"/>
      <c r="AH20" s="7" t="s">
        <v>1306</v>
      </c>
      <c r="AI20" s="7" t="s">
        <v>1307</v>
      </c>
      <c r="AJ20" s="9"/>
      <c r="AK20" s="11" t="s">
        <v>1586</v>
      </c>
      <c r="AL20" s="11" t="s">
        <v>1440</v>
      </c>
      <c r="AM20" s="11" t="s">
        <v>1441</v>
      </c>
      <c r="AN20" s="11" t="str">
        <f t="shared" si="1"/>
        <v>P</v>
      </c>
      <c r="AO20" s="11" t="str">
        <f t="shared" si="2"/>
        <v>AL</v>
      </c>
      <c r="AP20" s="11" t="str">
        <f t="shared" si="2"/>
        <v>OL</v>
      </c>
      <c r="AQ20" s="11" t="str">
        <f t="shared" si="2"/>
        <v>MA</v>
      </c>
      <c r="AR20" s="11" t="str">
        <f t="shared" si="3"/>
        <v>81</v>
      </c>
      <c r="AS20" s="11" t="str">
        <f t="shared" si="4"/>
        <v>UPALOLMA81</v>
      </c>
      <c r="AT20" s="11" t="str">
        <f t="shared" si="7"/>
        <v>upalolma81</v>
      </c>
      <c r="AU20" s="11" t="s">
        <v>1307</v>
      </c>
      <c r="AV20" s="11">
        <f t="shared" si="6"/>
        <v>1</v>
      </c>
    </row>
    <row r="21" spans="1:48" s="11" customFormat="1" ht="22.5" customHeight="1" x14ac:dyDescent="0.25">
      <c r="A21" s="7">
        <f>SUBTOTAL(3,$C$2:C21)</f>
        <v>20</v>
      </c>
      <c r="B21" s="7" t="s">
        <v>176</v>
      </c>
      <c r="C21" s="8">
        <v>20</v>
      </c>
      <c r="D21" s="7" t="s">
        <v>16</v>
      </c>
      <c r="E21" s="13" t="s">
        <v>185</v>
      </c>
      <c r="F21" s="13"/>
      <c r="G21" s="13"/>
      <c r="H21" s="13"/>
      <c r="I21" s="35"/>
      <c r="J21" s="30">
        <v>30000</v>
      </c>
      <c r="K21" s="31">
        <f t="shared" si="0"/>
        <v>30000</v>
      </c>
      <c r="L21" s="7" t="s">
        <v>837</v>
      </c>
      <c r="M21" s="8" t="s">
        <v>838</v>
      </c>
      <c r="N21" s="8" t="s">
        <v>839</v>
      </c>
      <c r="O21" s="7" t="s">
        <v>937</v>
      </c>
      <c r="P21" s="7" t="s">
        <v>851</v>
      </c>
      <c r="Q21" s="7" t="s">
        <v>938</v>
      </c>
      <c r="R21" s="7" t="s">
        <v>212</v>
      </c>
      <c r="S21" s="7"/>
      <c r="T21" s="7" t="s">
        <v>212</v>
      </c>
      <c r="U21" s="7"/>
      <c r="V21" s="8">
        <v>55740</v>
      </c>
      <c r="W21" s="7" t="s">
        <v>939</v>
      </c>
      <c r="X21" s="10" t="s">
        <v>940</v>
      </c>
      <c r="Y21" s="9" t="s">
        <v>186</v>
      </c>
      <c r="Z21" s="7" t="s">
        <v>47</v>
      </c>
      <c r="AA21" s="7" t="s">
        <v>187</v>
      </c>
      <c r="AB21" s="7" t="s">
        <v>188</v>
      </c>
      <c r="AC21" s="7" t="s">
        <v>189</v>
      </c>
      <c r="AD21" s="7" t="s">
        <v>190</v>
      </c>
      <c r="AE21" s="7" t="s">
        <v>191</v>
      </c>
      <c r="AF21" s="10" t="s">
        <v>192</v>
      </c>
      <c r="AG21" s="10" t="s">
        <v>193</v>
      </c>
      <c r="AH21" s="7" t="s">
        <v>1308</v>
      </c>
      <c r="AI21" s="7" t="s">
        <v>1309</v>
      </c>
      <c r="AJ21" s="9"/>
      <c r="AK21" s="11" t="s">
        <v>1417</v>
      </c>
      <c r="AL21" s="11" t="s">
        <v>1419</v>
      </c>
      <c r="AM21" s="11" t="s">
        <v>1442</v>
      </c>
      <c r="AN21" s="11" t="str">
        <f t="shared" si="1"/>
        <v>P</v>
      </c>
      <c r="AO21" s="11" t="str">
        <f t="shared" si="2"/>
        <v>EN</v>
      </c>
      <c r="AP21" s="11" t="str">
        <f t="shared" si="2"/>
        <v>HE</v>
      </c>
      <c r="AQ21" s="11" t="str">
        <f t="shared" si="2"/>
        <v>ZA</v>
      </c>
      <c r="AR21" s="11" t="str">
        <f t="shared" si="3"/>
        <v>83</v>
      </c>
      <c r="AS21" s="11" t="str">
        <f t="shared" si="4"/>
        <v>UPENHEZA83</v>
      </c>
      <c r="AT21" s="11" t="str">
        <f t="shared" si="7"/>
        <v>upenheza83</v>
      </c>
      <c r="AU21" s="11" t="s">
        <v>1309</v>
      </c>
      <c r="AV21" s="11">
        <f t="shared" si="6"/>
        <v>1</v>
      </c>
    </row>
    <row r="22" spans="1:48" s="11" customFormat="1" ht="22.5" customHeight="1" x14ac:dyDescent="0.25">
      <c r="A22" s="7">
        <f>SUBTOTAL(3,$C$2:C22)</f>
        <v>21</v>
      </c>
      <c r="B22" s="7" t="s">
        <v>176</v>
      </c>
      <c r="C22" s="8">
        <v>21</v>
      </c>
      <c r="D22" s="7" t="s">
        <v>27</v>
      </c>
      <c r="E22" s="7" t="s">
        <v>194</v>
      </c>
      <c r="F22" s="7"/>
      <c r="G22" s="7"/>
      <c r="H22" s="7"/>
      <c r="I22" s="30">
        <v>222087</v>
      </c>
      <c r="J22" s="30">
        <v>100000</v>
      </c>
      <c r="K22" s="31">
        <f t="shared" si="0"/>
        <v>322087</v>
      </c>
      <c r="L22" s="7" t="s">
        <v>837</v>
      </c>
      <c r="M22" s="8" t="s">
        <v>838</v>
      </c>
      <c r="N22" s="8" t="s">
        <v>839</v>
      </c>
      <c r="O22" s="7" t="s">
        <v>941</v>
      </c>
      <c r="P22" s="7" t="s">
        <v>851</v>
      </c>
      <c r="Q22" s="7" t="s">
        <v>942</v>
      </c>
      <c r="R22" s="7" t="s">
        <v>943</v>
      </c>
      <c r="S22" s="7"/>
      <c r="T22" s="7" t="s">
        <v>943</v>
      </c>
      <c r="U22" s="7"/>
      <c r="V22" s="8">
        <v>57000</v>
      </c>
      <c r="W22" s="7" t="s">
        <v>944</v>
      </c>
      <c r="X22" s="10" t="s">
        <v>945</v>
      </c>
      <c r="Y22" s="9" t="s">
        <v>195</v>
      </c>
      <c r="Z22" s="7" t="s">
        <v>47</v>
      </c>
      <c r="AA22" s="7" t="s">
        <v>196</v>
      </c>
      <c r="AB22" s="7" t="s">
        <v>197</v>
      </c>
      <c r="AC22" s="7" t="s">
        <v>198</v>
      </c>
      <c r="AD22" s="7" t="s">
        <v>199</v>
      </c>
      <c r="AE22" s="7" t="s">
        <v>200</v>
      </c>
      <c r="AF22" s="10" t="s">
        <v>201</v>
      </c>
      <c r="AG22" s="10" t="s">
        <v>202</v>
      </c>
      <c r="AH22" s="7" t="s">
        <v>1310</v>
      </c>
      <c r="AI22" s="7" t="s">
        <v>1311</v>
      </c>
      <c r="AJ22" s="9"/>
      <c r="AK22" s="11" t="s">
        <v>1443</v>
      </c>
      <c r="AL22" s="11" t="s">
        <v>1575</v>
      </c>
      <c r="AM22" s="11" t="s">
        <v>1444</v>
      </c>
      <c r="AN22" s="11" t="str">
        <f t="shared" si="1"/>
        <v>T</v>
      </c>
      <c r="AO22" s="11" t="str">
        <f t="shared" si="2"/>
        <v>AR</v>
      </c>
      <c r="AP22" s="11" t="str">
        <f t="shared" si="2"/>
        <v>LU</v>
      </c>
      <c r="AQ22" s="11" t="str">
        <f t="shared" si="2"/>
        <v>PE</v>
      </c>
      <c r="AR22" s="11" t="str">
        <f t="shared" si="3"/>
        <v>67</v>
      </c>
      <c r="AS22" s="11" t="str">
        <f t="shared" si="4"/>
        <v>UTARLUPE67</v>
      </c>
      <c r="AT22" s="11" t="str">
        <f t="shared" si="7"/>
        <v>utarlupe67</v>
      </c>
      <c r="AU22" s="11" t="s">
        <v>1311</v>
      </c>
      <c r="AV22" s="11">
        <f t="shared" si="6"/>
        <v>1</v>
      </c>
    </row>
    <row r="23" spans="1:48" s="11" customFormat="1" ht="22.5" customHeight="1" x14ac:dyDescent="0.25">
      <c r="A23" s="7">
        <f>SUBTOTAL(3,$C$2:C23)</f>
        <v>22</v>
      </c>
      <c r="B23" s="7" t="s">
        <v>176</v>
      </c>
      <c r="C23" s="8">
        <v>22</v>
      </c>
      <c r="D23" s="7" t="s">
        <v>27</v>
      </c>
      <c r="E23" s="7" t="s">
        <v>203</v>
      </c>
      <c r="F23" s="7"/>
      <c r="G23" s="7"/>
      <c r="H23" s="7"/>
      <c r="I23" s="30">
        <v>230183</v>
      </c>
      <c r="J23" s="30">
        <v>220000</v>
      </c>
      <c r="K23" s="31">
        <f t="shared" si="0"/>
        <v>450183</v>
      </c>
      <c r="L23" s="7" t="s">
        <v>837</v>
      </c>
      <c r="M23" s="8" t="s">
        <v>849</v>
      </c>
      <c r="N23" s="8" t="s">
        <v>839</v>
      </c>
      <c r="O23" s="7" t="s">
        <v>946</v>
      </c>
      <c r="P23" s="7" t="s">
        <v>841</v>
      </c>
      <c r="Q23" s="7" t="s">
        <v>947</v>
      </c>
      <c r="R23" s="7" t="s">
        <v>948</v>
      </c>
      <c r="S23" s="7"/>
      <c r="T23" s="7" t="s">
        <v>948</v>
      </c>
      <c r="U23" s="7"/>
      <c r="V23" s="8">
        <v>54400</v>
      </c>
      <c r="W23" s="7" t="s">
        <v>949</v>
      </c>
      <c r="X23" s="10" t="s">
        <v>950</v>
      </c>
      <c r="Y23" s="9" t="s">
        <v>204</v>
      </c>
      <c r="Z23" s="7" t="s">
        <v>38</v>
      </c>
      <c r="AA23" s="7" t="s">
        <v>205</v>
      </c>
      <c r="AB23" s="7" t="s">
        <v>206</v>
      </c>
      <c r="AC23" s="7" t="s">
        <v>207</v>
      </c>
      <c r="AD23" s="7" t="s">
        <v>208</v>
      </c>
      <c r="AE23" s="7" t="s">
        <v>209</v>
      </c>
      <c r="AF23" s="10" t="s">
        <v>210</v>
      </c>
      <c r="AG23" s="10" t="s">
        <v>211</v>
      </c>
      <c r="AH23" s="7" t="s">
        <v>1312</v>
      </c>
      <c r="AI23" s="7" t="s">
        <v>1313</v>
      </c>
      <c r="AJ23" s="9" t="s">
        <v>1426</v>
      </c>
      <c r="AK23" s="11" t="s">
        <v>1587</v>
      </c>
      <c r="AL23" s="11" t="s">
        <v>1446</v>
      </c>
      <c r="AM23" s="11" t="s">
        <v>1446</v>
      </c>
      <c r="AN23" s="11" t="str">
        <f t="shared" si="1"/>
        <v>T</v>
      </c>
      <c r="AO23" s="11" t="str">
        <f t="shared" si="2"/>
        <v>RA</v>
      </c>
      <c r="AP23" s="11" t="str">
        <f t="shared" si="2"/>
        <v>LÓ</v>
      </c>
      <c r="AQ23" s="11" t="str">
        <f t="shared" si="2"/>
        <v>LÓ</v>
      </c>
      <c r="AR23" s="11" t="str">
        <f t="shared" si="3"/>
        <v>73</v>
      </c>
      <c r="AS23" s="11" t="str">
        <f t="shared" si="4"/>
        <v>UTRALÓLÓ73</v>
      </c>
      <c r="AT23" s="11" t="str">
        <f t="shared" si="7"/>
        <v>utralóló73</v>
      </c>
      <c r="AU23" s="11" t="s">
        <v>1313</v>
      </c>
      <c r="AV23" s="11">
        <f t="shared" si="6"/>
        <v>1</v>
      </c>
    </row>
    <row r="24" spans="1:48" s="11" customFormat="1" ht="22.5" customHeight="1" x14ac:dyDescent="0.25">
      <c r="A24" s="7">
        <f>SUBTOTAL(3,$C$2:C24)</f>
        <v>23</v>
      </c>
      <c r="B24" s="7" t="s">
        <v>176</v>
      </c>
      <c r="C24" s="8">
        <v>23</v>
      </c>
      <c r="D24" s="7" t="s">
        <v>27</v>
      </c>
      <c r="E24" s="7" t="s">
        <v>212</v>
      </c>
      <c r="F24" s="7"/>
      <c r="G24" s="7"/>
      <c r="H24" s="7"/>
      <c r="I24" s="30">
        <v>90697</v>
      </c>
      <c r="J24" s="30">
        <v>110000</v>
      </c>
      <c r="K24" s="31">
        <f t="shared" si="0"/>
        <v>200697</v>
      </c>
      <c r="L24" s="7" t="s">
        <v>837</v>
      </c>
      <c r="M24" s="8" t="s">
        <v>849</v>
      </c>
      <c r="N24" s="8" t="s">
        <v>839</v>
      </c>
      <c r="O24" s="7" t="s">
        <v>951</v>
      </c>
      <c r="P24" s="7" t="s">
        <v>841</v>
      </c>
      <c r="Q24" s="7" t="s">
        <v>952</v>
      </c>
      <c r="R24" s="7" t="s">
        <v>953</v>
      </c>
      <c r="S24" s="7"/>
      <c r="T24" s="7" t="s">
        <v>212</v>
      </c>
      <c r="U24" s="7"/>
      <c r="V24" s="8">
        <v>55740</v>
      </c>
      <c r="W24" s="7" t="s">
        <v>954</v>
      </c>
      <c r="X24" s="10" t="s">
        <v>955</v>
      </c>
      <c r="Y24" s="9" t="s">
        <v>213</v>
      </c>
      <c r="Z24" s="7" t="s">
        <v>19</v>
      </c>
      <c r="AA24" s="7" t="s">
        <v>214</v>
      </c>
      <c r="AB24" s="7" t="s">
        <v>215</v>
      </c>
      <c r="AC24" s="7" t="s">
        <v>216</v>
      </c>
      <c r="AD24" s="7" t="s">
        <v>217</v>
      </c>
      <c r="AE24" s="7" t="s">
        <v>218</v>
      </c>
      <c r="AF24" s="10" t="s">
        <v>219</v>
      </c>
      <c r="AG24" s="10" t="s">
        <v>220</v>
      </c>
      <c r="AH24" s="7" t="s">
        <v>1314</v>
      </c>
      <c r="AI24" s="7" t="s">
        <v>1315</v>
      </c>
      <c r="AJ24" s="9"/>
      <c r="AK24" s="11" t="s">
        <v>1447</v>
      </c>
      <c r="AL24" s="11" t="s">
        <v>1446</v>
      </c>
      <c r="AM24" s="11" t="s">
        <v>1428</v>
      </c>
      <c r="AN24" s="11" t="str">
        <f t="shared" si="1"/>
        <v>T</v>
      </c>
      <c r="AO24" s="11" t="str">
        <f t="shared" si="2"/>
        <v>YA</v>
      </c>
      <c r="AP24" s="11" t="str">
        <f t="shared" si="2"/>
        <v>LÓ</v>
      </c>
      <c r="AQ24" s="11" t="str">
        <f t="shared" si="2"/>
        <v>DÍ</v>
      </c>
      <c r="AR24" s="11" t="str">
        <f t="shared" si="3"/>
        <v>82</v>
      </c>
      <c r="AS24" s="11" t="str">
        <f t="shared" si="4"/>
        <v>UTYALÓDÍ82</v>
      </c>
      <c r="AT24" s="11" t="str">
        <f t="shared" si="7"/>
        <v>utyalódí82</v>
      </c>
      <c r="AU24" s="11" t="s">
        <v>1315</v>
      </c>
      <c r="AV24" s="11">
        <f t="shared" si="6"/>
        <v>1</v>
      </c>
    </row>
    <row r="25" spans="1:48" s="11" customFormat="1" ht="22.5" customHeight="1" x14ac:dyDescent="0.25">
      <c r="A25" s="7">
        <f>SUBTOTAL(3,$C$2:C25)</f>
        <v>24</v>
      </c>
      <c r="B25" s="7" t="s">
        <v>176</v>
      </c>
      <c r="C25" s="8">
        <v>24</v>
      </c>
      <c r="D25" s="7" t="s">
        <v>27</v>
      </c>
      <c r="E25" s="7" t="s">
        <v>221</v>
      </c>
      <c r="F25" s="7"/>
      <c r="G25" s="7"/>
      <c r="H25" s="7"/>
      <c r="I25" s="30">
        <v>356000</v>
      </c>
      <c r="J25" s="30">
        <v>90000</v>
      </c>
      <c r="K25" s="31">
        <f t="shared" si="0"/>
        <v>446000</v>
      </c>
      <c r="L25" s="7" t="s">
        <v>837</v>
      </c>
      <c r="M25" s="8" t="s">
        <v>838</v>
      </c>
      <c r="N25" s="8" t="s">
        <v>839</v>
      </c>
      <c r="O25" s="7" t="s">
        <v>956</v>
      </c>
      <c r="P25" s="7" t="s">
        <v>841</v>
      </c>
      <c r="Q25" s="7" t="s">
        <v>957</v>
      </c>
      <c r="R25" s="7" t="s">
        <v>958</v>
      </c>
      <c r="S25" s="7"/>
      <c r="T25" s="7" t="s">
        <v>959</v>
      </c>
      <c r="U25" s="7"/>
      <c r="V25" s="8">
        <v>51400</v>
      </c>
      <c r="W25" s="7" t="s">
        <v>960</v>
      </c>
      <c r="X25" s="10" t="s">
        <v>961</v>
      </c>
      <c r="Y25" s="12" t="s">
        <v>222</v>
      </c>
      <c r="Z25" s="7" t="s">
        <v>47</v>
      </c>
      <c r="AA25" s="7" t="s">
        <v>29</v>
      </c>
      <c r="AB25" s="7" t="s">
        <v>223</v>
      </c>
      <c r="AC25" s="7" t="s">
        <v>224</v>
      </c>
      <c r="AD25" s="7" t="s">
        <v>225</v>
      </c>
      <c r="AE25" s="7">
        <v>7224129827</v>
      </c>
      <c r="AF25" s="10" t="s">
        <v>226</v>
      </c>
      <c r="AG25" s="10" t="s">
        <v>227</v>
      </c>
      <c r="AH25" s="7"/>
      <c r="AI25" s="11" t="s">
        <v>1637</v>
      </c>
      <c r="AJ25" s="12"/>
      <c r="AK25" s="11" t="s">
        <v>1448</v>
      </c>
      <c r="AL25" s="11" t="s">
        <v>1449</v>
      </c>
      <c r="AM25" s="11" t="s">
        <v>1450</v>
      </c>
      <c r="AN25" s="11" t="str">
        <f t="shared" si="1"/>
        <v>T</v>
      </c>
      <c r="AO25" s="11" t="str">
        <f t="shared" si="2"/>
        <v>HO</v>
      </c>
      <c r="AP25" s="11" t="str">
        <f t="shared" si="2"/>
        <v>JA</v>
      </c>
      <c r="AQ25" s="11" t="str">
        <f t="shared" si="2"/>
        <v>PL</v>
      </c>
      <c r="AR25" s="11" t="str">
        <f t="shared" si="3"/>
        <v>81</v>
      </c>
      <c r="AS25" s="11" t="str">
        <f t="shared" si="4"/>
        <v>UTHOJAPL81</v>
      </c>
      <c r="AT25" s="11" t="str">
        <f t="shared" si="7"/>
        <v>uthojapl81</v>
      </c>
      <c r="AU25" s="11" t="s">
        <v>1637</v>
      </c>
      <c r="AV25" s="11">
        <f t="shared" si="6"/>
        <v>1</v>
      </c>
    </row>
    <row r="26" spans="1:48" s="11" customFormat="1" ht="22.5" customHeight="1" x14ac:dyDescent="0.25">
      <c r="A26" s="7">
        <f>SUBTOTAL(3,$C$2:C26)</f>
        <v>25</v>
      </c>
      <c r="B26" s="7" t="s">
        <v>228</v>
      </c>
      <c r="C26" s="8">
        <v>25</v>
      </c>
      <c r="D26" s="7" t="s">
        <v>16</v>
      </c>
      <c r="E26" s="7" t="s">
        <v>228</v>
      </c>
      <c r="F26" s="7"/>
      <c r="G26" s="7"/>
      <c r="H26" s="7"/>
      <c r="I26" s="30">
        <v>1093654</v>
      </c>
      <c r="J26" s="30">
        <v>180000</v>
      </c>
      <c r="K26" s="31">
        <f t="shared" si="0"/>
        <v>1273654</v>
      </c>
      <c r="L26" s="7" t="s">
        <v>837</v>
      </c>
      <c r="M26" s="8" t="s">
        <v>838</v>
      </c>
      <c r="N26" s="8" t="s">
        <v>839</v>
      </c>
      <c r="O26" s="7" t="s">
        <v>962</v>
      </c>
      <c r="P26" s="7" t="s">
        <v>900</v>
      </c>
      <c r="Q26" s="7" t="s">
        <v>963</v>
      </c>
      <c r="R26" s="7" t="s">
        <v>964</v>
      </c>
      <c r="S26" s="7"/>
      <c r="T26" s="7" t="s">
        <v>965</v>
      </c>
      <c r="U26" s="7"/>
      <c r="V26" s="8">
        <v>38496</v>
      </c>
      <c r="W26" s="7" t="s">
        <v>966</v>
      </c>
      <c r="X26" s="10" t="s">
        <v>967</v>
      </c>
      <c r="Y26" s="9" t="s">
        <v>229</v>
      </c>
      <c r="Z26" s="7" t="s">
        <v>47</v>
      </c>
      <c r="AA26" s="7" t="s">
        <v>205</v>
      </c>
      <c r="AB26" s="7" t="s">
        <v>230</v>
      </c>
      <c r="AC26" s="7" t="s">
        <v>231</v>
      </c>
      <c r="AD26" s="7" t="s">
        <v>232</v>
      </c>
      <c r="AE26" s="7" t="s">
        <v>233</v>
      </c>
      <c r="AF26" s="10" t="s">
        <v>234</v>
      </c>
      <c r="AG26" s="10" t="s">
        <v>235</v>
      </c>
      <c r="AH26" s="7" t="s">
        <v>1316</v>
      </c>
      <c r="AI26" s="7" t="s">
        <v>1317</v>
      </c>
      <c r="AJ26" s="9"/>
      <c r="AK26" s="11" t="s">
        <v>1588</v>
      </c>
      <c r="AL26" s="11" t="s">
        <v>1451</v>
      </c>
      <c r="AM26" s="11" t="s">
        <v>1399</v>
      </c>
      <c r="AN26" s="11" t="str">
        <f t="shared" si="1"/>
        <v>P</v>
      </c>
      <c r="AO26" s="11" t="str">
        <f t="shared" si="2"/>
        <v>JO</v>
      </c>
      <c r="AP26" s="11" t="str">
        <f t="shared" si="2"/>
        <v>MA</v>
      </c>
      <c r="AQ26" s="11" t="str">
        <f t="shared" si="2"/>
        <v>ME</v>
      </c>
      <c r="AR26" s="11" t="str">
        <f t="shared" si="3"/>
        <v>61</v>
      </c>
      <c r="AS26" s="11" t="str">
        <f t="shared" si="4"/>
        <v>UPJOMAME61</v>
      </c>
      <c r="AT26" s="11" t="str">
        <f t="shared" si="7"/>
        <v>upjomame61</v>
      </c>
      <c r="AU26" s="11" t="s">
        <v>1317</v>
      </c>
      <c r="AV26" s="11">
        <f t="shared" si="6"/>
        <v>1</v>
      </c>
    </row>
    <row r="27" spans="1:48" s="11" customFormat="1" ht="22.5" customHeight="1" x14ac:dyDescent="0.25">
      <c r="A27" s="7">
        <f>SUBTOTAL(3,$C$2:C27)</f>
        <v>26</v>
      </c>
      <c r="B27" s="7" t="s">
        <v>228</v>
      </c>
      <c r="C27" s="8">
        <v>26</v>
      </c>
      <c r="D27" s="7" t="s">
        <v>16</v>
      </c>
      <c r="E27" s="7" t="s">
        <v>236</v>
      </c>
      <c r="F27" s="7"/>
      <c r="G27" s="7"/>
      <c r="H27" s="7"/>
      <c r="I27" s="30">
        <v>88394</v>
      </c>
      <c r="J27" s="30">
        <v>294250</v>
      </c>
      <c r="K27" s="31">
        <f t="shared" si="0"/>
        <v>382644</v>
      </c>
      <c r="L27" s="7" t="s">
        <v>837</v>
      </c>
      <c r="M27" s="8" t="s">
        <v>838</v>
      </c>
      <c r="N27" s="8" t="s">
        <v>839</v>
      </c>
      <c r="O27" s="7" t="s">
        <v>968</v>
      </c>
      <c r="P27" s="7" t="s">
        <v>841</v>
      </c>
      <c r="Q27" s="7" t="s">
        <v>969</v>
      </c>
      <c r="R27" s="7" t="s">
        <v>970</v>
      </c>
      <c r="S27" s="7"/>
      <c r="T27" s="7" t="s">
        <v>971</v>
      </c>
      <c r="U27" s="7"/>
      <c r="V27" s="8">
        <v>36900</v>
      </c>
      <c r="W27" s="7" t="s">
        <v>972</v>
      </c>
      <c r="X27" s="10" t="s">
        <v>973</v>
      </c>
      <c r="Y27" s="12" t="s">
        <v>237</v>
      </c>
      <c r="Z27" s="7" t="s">
        <v>47</v>
      </c>
      <c r="AA27" s="7" t="s">
        <v>238</v>
      </c>
      <c r="AB27" s="7" t="s">
        <v>239</v>
      </c>
      <c r="AC27" s="7" t="s">
        <v>240</v>
      </c>
      <c r="AD27" s="7" t="s">
        <v>241</v>
      </c>
      <c r="AE27" s="7" t="s">
        <v>242</v>
      </c>
      <c r="AF27" s="10" t="s">
        <v>243</v>
      </c>
      <c r="AG27" s="10" t="s">
        <v>244</v>
      </c>
      <c r="AH27" s="7"/>
      <c r="AI27" s="11" t="s">
        <v>1638</v>
      </c>
      <c r="AJ27" s="12"/>
      <c r="AK27" s="11" t="s">
        <v>1452</v>
      </c>
      <c r="AL27" s="11" t="s">
        <v>1419</v>
      </c>
      <c r="AM27" s="11" t="s">
        <v>1453</v>
      </c>
      <c r="AN27" s="11" t="str">
        <f t="shared" si="1"/>
        <v>P</v>
      </c>
      <c r="AO27" s="11" t="str">
        <f t="shared" si="2"/>
        <v>PA</v>
      </c>
      <c r="AP27" s="11" t="str">
        <f t="shared" si="2"/>
        <v>HE</v>
      </c>
      <c r="AQ27" s="11" t="str">
        <f t="shared" si="2"/>
        <v>GA</v>
      </c>
      <c r="AR27" s="11" t="str">
        <f t="shared" si="3"/>
        <v>77</v>
      </c>
      <c r="AS27" s="11" t="str">
        <f t="shared" si="4"/>
        <v>UPPAHEGA77</v>
      </c>
      <c r="AT27" s="11" t="str">
        <f t="shared" si="7"/>
        <v>uppahega77</v>
      </c>
      <c r="AU27" s="11" t="s">
        <v>1638</v>
      </c>
      <c r="AV27" s="11">
        <f t="shared" si="6"/>
        <v>1</v>
      </c>
    </row>
    <row r="28" spans="1:48" s="11" customFormat="1" ht="22.5" customHeight="1" x14ac:dyDescent="0.25">
      <c r="A28" s="7">
        <f>SUBTOTAL(3,$C$2:C28)</f>
        <v>27</v>
      </c>
      <c r="B28" s="7" t="s">
        <v>228</v>
      </c>
      <c r="C28" s="8">
        <v>27</v>
      </c>
      <c r="D28" s="7" t="s">
        <v>16</v>
      </c>
      <c r="E28" s="7" t="s">
        <v>245</v>
      </c>
      <c r="F28" s="7"/>
      <c r="G28" s="7"/>
      <c r="H28" s="7"/>
      <c r="I28" s="30">
        <v>642742</v>
      </c>
      <c r="J28" s="30">
        <v>150000</v>
      </c>
      <c r="K28" s="31">
        <f t="shared" si="0"/>
        <v>792742</v>
      </c>
      <c r="L28" s="7" t="s">
        <v>837</v>
      </c>
      <c r="M28" s="8" t="s">
        <v>838</v>
      </c>
      <c r="N28" s="8" t="s">
        <v>839</v>
      </c>
      <c r="O28" s="7" t="s">
        <v>974</v>
      </c>
      <c r="P28" s="7" t="s">
        <v>894</v>
      </c>
      <c r="Q28" s="7" t="s">
        <v>975</v>
      </c>
      <c r="R28" s="7" t="s">
        <v>976</v>
      </c>
      <c r="S28" s="7"/>
      <c r="T28" s="7" t="s">
        <v>976</v>
      </c>
      <c r="U28" s="7"/>
      <c r="V28" s="8">
        <v>36283</v>
      </c>
      <c r="W28" s="7" t="s">
        <v>977</v>
      </c>
      <c r="X28" s="10" t="s">
        <v>251</v>
      </c>
      <c r="Y28" s="9" t="s">
        <v>246</v>
      </c>
      <c r="Z28" s="7" t="s">
        <v>47</v>
      </c>
      <c r="AA28" s="7"/>
      <c r="AB28" s="7" t="s">
        <v>247</v>
      </c>
      <c r="AC28" s="7" t="s">
        <v>248</v>
      </c>
      <c r="AD28" s="7" t="s">
        <v>249</v>
      </c>
      <c r="AE28" s="7"/>
      <c r="AF28" s="10" t="s">
        <v>250</v>
      </c>
      <c r="AG28" s="10" t="s">
        <v>251</v>
      </c>
      <c r="AH28" s="7" t="s">
        <v>1318</v>
      </c>
      <c r="AI28" s="7" t="s">
        <v>1319</v>
      </c>
      <c r="AJ28" s="9"/>
      <c r="AK28" s="11" t="s">
        <v>1589</v>
      </c>
      <c r="AL28" s="11" t="s">
        <v>1454</v>
      </c>
      <c r="AM28" s="11" t="s">
        <v>1455</v>
      </c>
      <c r="AN28" s="11" t="str">
        <f t="shared" si="1"/>
        <v>P</v>
      </c>
      <c r="AO28" s="11" t="str">
        <f t="shared" si="2"/>
        <v>FE</v>
      </c>
      <c r="AP28" s="11" t="str">
        <f t="shared" si="2"/>
        <v>RÍ</v>
      </c>
      <c r="AQ28" s="11" t="str">
        <f t="shared" si="2"/>
        <v>SA</v>
      </c>
      <c r="AR28" s="11" t="str">
        <f t="shared" si="3"/>
        <v>62</v>
      </c>
      <c r="AS28" s="11" t="str">
        <f t="shared" si="4"/>
        <v>UPFERÍSA62</v>
      </c>
      <c r="AT28" s="11" t="str">
        <f t="shared" si="7"/>
        <v>upferísa62</v>
      </c>
      <c r="AU28" s="11" t="s">
        <v>1319</v>
      </c>
      <c r="AV28" s="11">
        <f t="shared" si="6"/>
        <v>1</v>
      </c>
    </row>
    <row r="29" spans="1:48" s="11" customFormat="1" ht="22.5" customHeight="1" x14ac:dyDescent="0.25">
      <c r="A29" s="7">
        <f>SUBTOTAL(3,$C$2:C29)</f>
        <v>28</v>
      </c>
      <c r="B29" s="7" t="s">
        <v>228</v>
      </c>
      <c r="C29" s="8">
        <v>28</v>
      </c>
      <c r="D29" s="7" t="s">
        <v>27</v>
      </c>
      <c r="E29" s="7" t="s">
        <v>252</v>
      </c>
      <c r="F29" s="7"/>
      <c r="G29" s="7"/>
      <c r="H29" s="7"/>
      <c r="I29" s="30">
        <v>471705</v>
      </c>
      <c r="J29" s="30">
        <v>130000</v>
      </c>
      <c r="K29" s="31">
        <f t="shared" si="0"/>
        <v>601705</v>
      </c>
      <c r="L29" s="7" t="s">
        <v>837</v>
      </c>
      <c r="M29" s="8" t="s">
        <v>838</v>
      </c>
      <c r="N29" s="8" t="s">
        <v>839</v>
      </c>
      <c r="O29" s="7" t="s">
        <v>978</v>
      </c>
      <c r="P29" s="7" t="s">
        <v>851</v>
      </c>
      <c r="Q29" s="7" t="s">
        <v>979</v>
      </c>
      <c r="R29" s="7" t="s">
        <v>252</v>
      </c>
      <c r="S29" s="7"/>
      <c r="T29" s="7" t="s">
        <v>252</v>
      </c>
      <c r="U29" s="7"/>
      <c r="V29" s="8">
        <v>37670</v>
      </c>
      <c r="W29" s="7" t="s">
        <v>980</v>
      </c>
      <c r="X29" s="10" t="s">
        <v>981</v>
      </c>
      <c r="Y29" s="9" t="s">
        <v>253</v>
      </c>
      <c r="Z29" s="7" t="s">
        <v>19</v>
      </c>
      <c r="AA29" s="7" t="s">
        <v>254</v>
      </c>
      <c r="AB29" s="7" t="s">
        <v>255</v>
      </c>
      <c r="AC29" s="7" t="s">
        <v>256</v>
      </c>
      <c r="AD29" s="7" t="s">
        <v>257</v>
      </c>
      <c r="AE29" s="7" t="s">
        <v>258</v>
      </c>
      <c r="AF29" s="10" t="s">
        <v>259</v>
      </c>
      <c r="AG29" s="10" t="s">
        <v>260</v>
      </c>
      <c r="AH29" s="7" t="s">
        <v>1320</v>
      </c>
      <c r="AI29" s="7" t="s">
        <v>1321</v>
      </c>
      <c r="AJ29" s="9"/>
      <c r="AK29" s="11" t="s">
        <v>1590</v>
      </c>
      <c r="AL29" s="11" t="s">
        <v>1456</v>
      </c>
      <c r="AM29" s="11" t="s">
        <v>1396</v>
      </c>
      <c r="AN29" s="11" t="str">
        <f t="shared" si="1"/>
        <v>T</v>
      </c>
      <c r="AO29" s="11" t="str">
        <f t="shared" si="2"/>
        <v>OL</v>
      </c>
      <c r="AP29" s="11" t="str">
        <f t="shared" si="2"/>
        <v>LE</v>
      </c>
      <c r="AQ29" s="11" t="str">
        <f t="shared" si="2"/>
        <v>GA</v>
      </c>
      <c r="AR29" s="11" t="str">
        <f t="shared" si="3"/>
        <v>65</v>
      </c>
      <c r="AS29" s="11" t="str">
        <f t="shared" si="4"/>
        <v>UTOLLEGA65</v>
      </c>
      <c r="AT29" s="11" t="str">
        <f t="shared" si="7"/>
        <v>utollega65</v>
      </c>
      <c r="AU29" s="11" t="s">
        <v>1639</v>
      </c>
      <c r="AV29" s="11">
        <f t="shared" si="6"/>
        <v>0</v>
      </c>
    </row>
    <row r="30" spans="1:48" s="11" customFormat="1" ht="22.5" customHeight="1" x14ac:dyDescent="0.25">
      <c r="A30" s="7">
        <f>SUBTOTAL(3,$C$2:C30)</f>
        <v>29</v>
      </c>
      <c r="B30" s="7" t="s">
        <v>228</v>
      </c>
      <c r="C30" s="8">
        <v>29</v>
      </c>
      <c r="D30" s="7" t="s">
        <v>27</v>
      </c>
      <c r="E30" s="7" t="s">
        <v>261</v>
      </c>
      <c r="F30" s="7"/>
      <c r="G30" s="7"/>
      <c r="H30" s="7"/>
      <c r="I30" s="30">
        <v>190539</v>
      </c>
      <c r="J30" s="30">
        <v>60000</v>
      </c>
      <c r="K30" s="31">
        <f t="shared" si="0"/>
        <v>250539</v>
      </c>
      <c r="L30" s="7" t="s">
        <v>837</v>
      </c>
      <c r="M30" s="8" t="s">
        <v>849</v>
      </c>
      <c r="N30" s="8" t="s">
        <v>839</v>
      </c>
      <c r="O30" s="7" t="s">
        <v>982</v>
      </c>
      <c r="P30" s="7" t="s">
        <v>900</v>
      </c>
      <c r="Q30" s="7" t="s">
        <v>983</v>
      </c>
      <c r="R30" s="7" t="s">
        <v>984</v>
      </c>
      <c r="S30" s="7"/>
      <c r="T30" s="7" t="s">
        <v>984</v>
      </c>
      <c r="U30" s="7"/>
      <c r="V30" s="8">
        <v>37800</v>
      </c>
      <c r="W30" s="7" t="s">
        <v>266</v>
      </c>
      <c r="X30" s="10" t="s">
        <v>268</v>
      </c>
      <c r="Y30" s="9" t="s">
        <v>262</v>
      </c>
      <c r="Z30" s="7" t="s">
        <v>19</v>
      </c>
      <c r="AA30" s="7" t="s">
        <v>263</v>
      </c>
      <c r="AB30" s="7" t="s">
        <v>264</v>
      </c>
      <c r="AC30" s="7" t="s">
        <v>265</v>
      </c>
      <c r="AD30" s="7" t="s">
        <v>266</v>
      </c>
      <c r="AE30" s="7" t="s">
        <v>267</v>
      </c>
      <c r="AF30" s="10" t="s">
        <v>268</v>
      </c>
      <c r="AG30" s="10" t="s">
        <v>269</v>
      </c>
      <c r="AH30" s="7" t="s">
        <v>1322</v>
      </c>
      <c r="AI30" s="7" t="s">
        <v>1323</v>
      </c>
      <c r="AJ30" s="9"/>
      <c r="AK30" s="11" t="s">
        <v>1591</v>
      </c>
      <c r="AL30" s="11" t="s">
        <v>1457</v>
      </c>
      <c r="AM30" s="11" t="s">
        <v>1458</v>
      </c>
      <c r="AN30" s="11" t="str">
        <f t="shared" si="1"/>
        <v>T</v>
      </c>
      <c r="AO30" s="11" t="str">
        <f t="shared" si="2"/>
        <v>MA</v>
      </c>
      <c r="AP30" s="11" t="str">
        <f t="shared" si="2"/>
        <v>AL</v>
      </c>
      <c r="AQ30" s="11" t="str">
        <f t="shared" si="2"/>
        <v>GU</v>
      </c>
      <c r="AR30" s="11" t="str">
        <f t="shared" si="3"/>
        <v>83</v>
      </c>
      <c r="AS30" s="11" t="str">
        <f t="shared" si="4"/>
        <v>UTMAALGU83</v>
      </c>
      <c r="AT30" s="11" t="str">
        <f t="shared" si="7"/>
        <v>utmaalgu83</v>
      </c>
      <c r="AU30" s="11" t="s">
        <v>1640</v>
      </c>
      <c r="AV30" s="11">
        <f t="shared" si="6"/>
        <v>0</v>
      </c>
    </row>
    <row r="31" spans="1:48" s="11" customFormat="1" ht="22.5" customHeight="1" x14ac:dyDescent="0.25">
      <c r="A31" s="7">
        <f>SUBTOTAL(3,$C$2:C31)</f>
        <v>30</v>
      </c>
      <c r="B31" s="7" t="s">
        <v>228</v>
      </c>
      <c r="C31" s="8">
        <v>30</v>
      </c>
      <c r="D31" s="7" t="s">
        <v>27</v>
      </c>
      <c r="E31" s="7" t="s">
        <v>270</v>
      </c>
      <c r="F31" s="7"/>
      <c r="G31" s="7"/>
      <c r="H31" s="7"/>
      <c r="I31" s="30">
        <v>1083976</v>
      </c>
      <c r="J31" s="30">
        <v>100000</v>
      </c>
      <c r="K31" s="31">
        <f t="shared" si="0"/>
        <v>1183976</v>
      </c>
      <c r="L31" s="7" t="s">
        <v>837</v>
      </c>
      <c r="M31" s="8" t="s">
        <v>838</v>
      </c>
      <c r="N31" s="8" t="s">
        <v>839</v>
      </c>
      <c r="O31" s="7" t="s">
        <v>985</v>
      </c>
      <c r="P31" s="7" t="s">
        <v>841</v>
      </c>
      <c r="Q31" s="7" t="s">
        <v>986</v>
      </c>
      <c r="R31" s="7" t="s">
        <v>987</v>
      </c>
      <c r="S31" s="7"/>
      <c r="T31" s="7" t="s">
        <v>987</v>
      </c>
      <c r="U31" s="7"/>
      <c r="V31" s="8">
        <v>38400</v>
      </c>
      <c r="W31" s="7" t="s">
        <v>988</v>
      </c>
      <c r="X31" s="7" t="s">
        <v>989</v>
      </c>
      <c r="Y31" s="9" t="s">
        <v>271</v>
      </c>
      <c r="Z31" s="7" t="s">
        <v>38</v>
      </c>
      <c r="AA31" s="7" t="s">
        <v>272</v>
      </c>
      <c r="AB31" s="7" t="s">
        <v>273</v>
      </c>
      <c r="AC31" s="7" t="s">
        <v>274</v>
      </c>
      <c r="AD31" s="7" t="s">
        <v>275</v>
      </c>
      <c r="AE31" s="7" t="s">
        <v>276</v>
      </c>
      <c r="AF31" s="10" t="s">
        <v>277</v>
      </c>
      <c r="AG31" s="10" t="s">
        <v>278</v>
      </c>
      <c r="AH31" s="7" t="s">
        <v>1324</v>
      </c>
      <c r="AI31" s="7" t="s">
        <v>1325</v>
      </c>
      <c r="AJ31" s="9" t="s">
        <v>834</v>
      </c>
      <c r="AK31" s="11" t="s">
        <v>1592</v>
      </c>
      <c r="AL31" s="11" t="s">
        <v>1459</v>
      </c>
      <c r="AM31" s="11" t="s">
        <v>1460</v>
      </c>
      <c r="AN31" s="11" t="str">
        <f t="shared" si="1"/>
        <v>T</v>
      </c>
      <c r="AO31" s="11" t="str">
        <f t="shared" si="2"/>
        <v>JO</v>
      </c>
      <c r="AP31" s="11" t="str">
        <f t="shared" si="2"/>
        <v>PA</v>
      </c>
      <c r="AQ31" s="11" t="str">
        <f t="shared" si="2"/>
        <v>GU</v>
      </c>
      <c r="AR31" s="11" t="str">
        <f t="shared" si="3"/>
        <v>83</v>
      </c>
      <c r="AS31" s="11" t="str">
        <f t="shared" si="4"/>
        <v>UTJOPAGU83</v>
      </c>
      <c r="AT31" s="11" t="str">
        <f t="shared" si="7"/>
        <v>utjopagu83</v>
      </c>
      <c r="AU31" s="11" t="s">
        <v>1325</v>
      </c>
      <c r="AV31" s="11">
        <f t="shared" si="6"/>
        <v>1</v>
      </c>
    </row>
    <row r="32" spans="1:48" s="11" customFormat="1" ht="22.5" customHeight="1" x14ac:dyDescent="0.25">
      <c r="A32" s="7">
        <f>SUBTOTAL(3,$C$2:C32)</f>
        <v>31</v>
      </c>
      <c r="B32" s="7" t="s">
        <v>279</v>
      </c>
      <c r="C32" s="8">
        <v>31</v>
      </c>
      <c r="D32" s="7" t="s">
        <v>27</v>
      </c>
      <c r="E32" s="7" t="s">
        <v>280</v>
      </c>
      <c r="F32" s="7"/>
      <c r="G32" s="7"/>
      <c r="H32" s="7"/>
      <c r="I32" s="33">
        <v>750163</v>
      </c>
      <c r="J32" s="34"/>
      <c r="K32" s="31">
        <f t="shared" si="0"/>
        <v>750163</v>
      </c>
      <c r="L32" s="7" t="s">
        <v>837</v>
      </c>
      <c r="M32" s="8" t="s">
        <v>838</v>
      </c>
      <c r="N32" s="8" t="s">
        <v>839</v>
      </c>
      <c r="O32" s="7" t="s">
        <v>990</v>
      </c>
      <c r="P32" s="7" t="s">
        <v>841</v>
      </c>
      <c r="Q32" s="7" t="s">
        <v>991</v>
      </c>
      <c r="R32" s="7" t="s">
        <v>992</v>
      </c>
      <c r="S32" s="7"/>
      <c r="T32" s="7" t="s">
        <v>992</v>
      </c>
      <c r="U32" s="7"/>
      <c r="V32" s="8">
        <v>40830</v>
      </c>
      <c r="W32" s="7" t="s">
        <v>993</v>
      </c>
      <c r="X32" s="10" t="s">
        <v>994</v>
      </c>
      <c r="Y32" s="9" t="s">
        <v>281</v>
      </c>
      <c r="Z32" s="7" t="s">
        <v>65</v>
      </c>
      <c r="AA32" s="7" t="s">
        <v>282</v>
      </c>
      <c r="AB32" s="7" t="s">
        <v>283</v>
      </c>
      <c r="AC32" s="7" t="s">
        <v>284</v>
      </c>
      <c r="AD32" s="7" t="s">
        <v>285</v>
      </c>
      <c r="AE32" s="7" t="s">
        <v>286</v>
      </c>
      <c r="AF32" s="10" t="s">
        <v>287</v>
      </c>
      <c r="AG32" s="10" t="s">
        <v>288</v>
      </c>
      <c r="AH32" s="7" t="s">
        <v>1326</v>
      </c>
      <c r="AI32" s="7" t="s">
        <v>1327</v>
      </c>
      <c r="AJ32" s="9" t="s">
        <v>1404</v>
      </c>
      <c r="AK32" s="11" t="s">
        <v>1593</v>
      </c>
      <c r="AL32" s="11" t="s">
        <v>1446</v>
      </c>
      <c r="AM32" s="11" t="s">
        <v>1462</v>
      </c>
      <c r="AN32" s="11" t="str">
        <f t="shared" si="1"/>
        <v>T</v>
      </c>
      <c r="AO32" s="11" t="str">
        <f t="shared" si="2"/>
        <v>MI</v>
      </c>
      <c r="AP32" s="11" t="str">
        <f t="shared" si="2"/>
        <v>LÓ</v>
      </c>
      <c r="AQ32" s="11" t="str">
        <f t="shared" si="2"/>
        <v>NU</v>
      </c>
      <c r="AR32" s="11" t="str">
        <f t="shared" si="3"/>
        <v>83</v>
      </c>
      <c r="AS32" s="11" t="str">
        <f t="shared" si="4"/>
        <v>UTMILÓNU83</v>
      </c>
      <c r="AT32" s="11" t="str">
        <f t="shared" si="7"/>
        <v>utmilónu83</v>
      </c>
      <c r="AU32" s="11" t="s">
        <v>1327</v>
      </c>
      <c r="AV32" s="11">
        <f t="shared" si="6"/>
        <v>1</v>
      </c>
    </row>
    <row r="33" spans="1:48" s="11" customFormat="1" ht="22.5" customHeight="1" x14ac:dyDescent="0.25">
      <c r="A33" s="7">
        <f>SUBTOTAL(3,$C$2:C33)</f>
        <v>32</v>
      </c>
      <c r="B33" s="7" t="s">
        <v>279</v>
      </c>
      <c r="C33" s="8">
        <v>32</v>
      </c>
      <c r="D33" s="7" t="s">
        <v>27</v>
      </c>
      <c r="E33" s="7" t="s">
        <v>289</v>
      </c>
      <c r="F33" s="7"/>
      <c r="G33" s="7"/>
      <c r="H33" s="7"/>
      <c r="I33" s="30">
        <v>190697</v>
      </c>
      <c r="J33" s="30">
        <v>90000</v>
      </c>
      <c r="K33" s="31">
        <f t="shared" si="0"/>
        <v>280697</v>
      </c>
      <c r="L33" s="7" t="s">
        <v>837</v>
      </c>
      <c r="M33" s="8" t="s">
        <v>838</v>
      </c>
      <c r="N33" s="8" t="s">
        <v>839</v>
      </c>
      <c r="O33" s="7" t="s">
        <v>995</v>
      </c>
      <c r="P33" s="7" t="s">
        <v>841</v>
      </c>
      <c r="Q33" s="7" t="s">
        <v>996</v>
      </c>
      <c r="R33" s="7" t="s">
        <v>997</v>
      </c>
      <c r="S33" s="7"/>
      <c r="T33" s="7" t="s">
        <v>997</v>
      </c>
      <c r="U33" s="7"/>
      <c r="V33" s="8">
        <v>40030</v>
      </c>
      <c r="W33" s="7" t="s">
        <v>998</v>
      </c>
      <c r="X33" s="10" t="s">
        <v>999</v>
      </c>
      <c r="Y33" s="9" t="s">
        <v>290</v>
      </c>
      <c r="Z33" s="7" t="s">
        <v>19</v>
      </c>
      <c r="AA33" s="7" t="s">
        <v>291</v>
      </c>
      <c r="AB33" s="7" t="s">
        <v>292</v>
      </c>
      <c r="AC33" s="7" t="s">
        <v>293</v>
      </c>
      <c r="AD33" s="7" t="s">
        <v>294</v>
      </c>
      <c r="AE33" s="7" t="s">
        <v>295</v>
      </c>
      <c r="AF33" s="10" t="s">
        <v>296</v>
      </c>
      <c r="AG33" s="10" t="s">
        <v>297</v>
      </c>
      <c r="AH33" s="7" t="s">
        <v>1328</v>
      </c>
      <c r="AI33" s="7" t="s">
        <v>1329</v>
      </c>
      <c r="AJ33" s="9"/>
      <c r="AK33" s="11" t="s">
        <v>1463</v>
      </c>
      <c r="AL33" s="11" t="s">
        <v>1413</v>
      </c>
      <c r="AM33" s="11" t="s">
        <v>1464</v>
      </c>
      <c r="AN33" s="11" t="str">
        <f t="shared" si="1"/>
        <v>T</v>
      </c>
      <c r="AO33" s="11" t="str">
        <f t="shared" si="2"/>
        <v>OL</v>
      </c>
      <c r="AP33" s="11" t="str">
        <f t="shared" si="2"/>
        <v>VE</v>
      </c>
      <c r="AQ33" s="11" t="str">
        <f t="shared" si="2"/>
        <v>CO</v>
      </c>
      <c r="AR33" s="11" t="str">
        <f t="shared" si="3"/>
        <v>71</v>
      </c>
      <c r="AS33" s="11" t="str">
        <f t="shared" si="4"/>
        <v>UTOLVECO71</v>
      </c>
      <c r="AT33" s="11" t="str">
        <f t="shared" si="7"/>
        <v>utolveco71</v>
      </c>
      <c r="AU33" s="11" t="s">
        <v>1329</v>
      </c>
      <c r="AV33" s="11">
        <f t="shared" si="6"/>
        <v>1</v>
      </c>
    </row>
    <row r="34" spans="1:48" s="11" customFormat="1" ht="22.5" customHeight="1" x14ac:dyDescent="0.25">
      <c r="A34" s="7">
        <f>SUBTOTAL(3,$C$2:C34)</f>
        <v>33</v>
      </c>
      <c r="B34" s="7" t="s">
        <v>298</v>
      </c>
      <c r="C34" s="8">
        <v>33</v>
      </c>
      <c r="D34" s="7" t="s">
        <v>16</v>
      </c>
      <c r="E34" s="13" t="s">
        <v>299</v>
      </c>
      <c r="F34" s="13"/>
      <c r="G34" s="13"/>
      <c r="H34" s="13"/>
      <c r="I34" s="35"/>
      <c r="J34" s="30">
        <v>90000</v>
      </c>
      <c r="K34" s="31">
        <f t="shared" si="0"/>
        <v>90000</v>
      </c>
      <c r="L34" s="7" t="s">
        <v>837</v>
      </c>
      <c r="M34" s="8" t="s">
        <v>849</v>
      </c>
      <c r="N34" s="8" t="s">
        <v>839</v>
      </c>
      <c r="O34" s="7" t="s">
        <v>1000</v>
      </c>
      <c r="P34" s="7" t="s">
        <v>841</v>
      </c>
      <c r="Q34" s="7" t="s">
        <v>1001</v>
      </c>
      <c r="R34" s="7" t="s">
        <v>1002</v>
      </c>
      <c r="S34" s="7"/>
      <c r="T34" s="7" t="s">
        <v>1003</v>
      </c>
      <c r="U34" s="7"/>
      <c r="V34" s="8">
        <v>43000</v>
      </c>
      <c r="W34" s="7" t="s">
        <v>1004</v>
      </c>
      <c r="X34" s="10" t="s">
        <v>1005</v>
      </c>
      <c r="Y34" s="12" t="s">
        <v>300</v>
      </c>
      <c r="Z34" s="7" t="s">
        <v>47</v>
      </c>
      <c r="AA34" s="7" t="s">
        <v>56</v>
      </c>
      <c r="AB34" s="7" t="s">
        <v>301</v>
      </c>
      <c r="AC34" s="7" t="s">
        <v>302</v>
      </c>
      <c r="AD34" s="7" t="s">
        <v>303</v>
      </c>
      <c r="AE34" s="7" t="s">
        <v>304</v>
      </c>
      <c r="AF34" s="10" t="s">
        <v>305</v>
      </c>
      <c r="AG34" s="10" t="s">
        <v>306</v>
      </c>
      <c r="AH34" s="7"/>
      <c r="AI34" s="11" t="s">
        <v>1676</v>
      </c>
      <c r="AJ34" s="12"/>
      <c r="AK34" s="11" t="s">
        <v>1465</v>
      </c>
      <c r="AL34" s="11" t="s">
        <v>1466</v>
      </c>
      <c r="AM34" s="11" t="s">
        <v>1467</v>
      </c>
      <c r="AN34" s="11" t="str">
        <f t="shared" si="1"/>
        <v>P</v>
      </c>
      <c r="AO34" s="11" t="str">
        <f t="shared" si="2"/>
        <v>FR</v>
      </c>
      <c r="AP34" s="11" t="str">
        <f t="shared" si="2"/>
        <v>ES</v>
      </c>
      <c r="AQ34" s="11" t="str">
        <f t="shared" si="2"/>
        <v>PÉ</v>
      </c>
      <c r="AR34" s="11" t="str">
        <f t="shared" si="3"/>
        <v>75</v>
      </c>
      <c r="AS34" s="11" t="str">
        <f t="shared" si="4"/>
        <v>UPFRESPÉ75</v>
      </c>
      <c r="AT34" s="11" t="str">
        <f t="shared" si="7"/>
        <v>upfrespé75</v>
      </c>
      <c r="AU34" s="11" t="s">
        <v>1676</v>
      </c>
      <c r="AV34" s="11">
        <f t="shared" si="6"/>
        <v>1</v>
      </c>
    </row>
    <row r="35" spans="1:48" s="11" customFormat="1" ht="22.5" customHeight="1" x14ac:dyDescent="0.25">
      <c r="A35" s="7">
        <f>SUBTOTAL(3,$C$2:C35)</f>
        <v>34</v>
      </c>
      <c r="B35" s="7" t="s">
        <v>298</v>
      </c>
      <c r="C35" s="8">
        <v>34</v>
      </c>
      <c r="D35" s="7" t="s">
        <v>16</v>
      </c>
      <c r="E35" s="7" t="s">
        <v>307</v>
      </c>
      <c r="F35" s="7"/>
      <c r="G35" s="7"/>
      <c r="H35" s="7"/>
      <c r="I35" s="30">
        <v>1441135</v>
      </c>
      <c r="J35" s="30">
        <v>59250</v>
      </c>
      <c r="K35" s="31">
        <f t="shared" si="0"/>
        <v>1500385</v>
      </c>
      <c r="L35" s="7" t="s">
        <v>837</v>
      </c>
      <c r="M35" s="8" t="s">
        <v>838</v>
      </c>
      <c r="N35" s="8" t="s">
        <v>839</v>
      </c>
      <c r="O35" s="7" t="s">
        <v>1006</v>
      </c>
      <c r="P35" s="7" t="s">
        <v>841</v>
      </c>
      <c r="Q35" s="7" t="s">
        <v>1007</v>
      </c>
      <c r="R35" s="7" t="s">
        <v>1008</v>
      </c>
      <c r="S35" s="7"/>
      <c r="T35" s="7" t="s">
        <v>1009</v>
      </c>
      <c r="U35" s="7"/>
      <c r="V35" s="8">
        <v>43830</v>
      </c>
      <c r="W35" s="7" t="s">
        <v>1010</v>
      </c>
      <c r="X35" s="10" t="s">
        <v>1011</v>
      </c>
      <c r="Y35" s="9" t="s">
        <v>308</v>
      </c>
      <c r="Z35" s="7" t="s">
        <v>19</v>
      </c>
      <c r="AA35" s="7" t="s">
        <v>309</v>
      </c>
      <c r="AB35" s="7" t="s">
        <v>310</v>
      </c>
      <c r="AC35" s="7" t="s">
        <v>311</v>
      </c>
      <c r="AD35" s="7" t="s">
        <v>312</v>
      </c>
      <c r="AE35" s="7" t="s">
        <v>313</v>
      </c>
      <c r="AF35" s="10" t="s">
        <v>314</v>
      </c>
      <c r="AG35" s="10" t="s">
        <v>315</v>
      </c>
      <c r="AH35" s="7" t="s">
        <v>1330</v>
      </c>
      <c r="AI35" s="7" t="s">
        <v>1331</v>
      </c>
      <c r="AJ35" s="9"/>
      <c r="AK35" s="11" t="s">
        <v>1594</v>
      </c>
      <c r="AL35" s="11" t="s">
        <v>1468</v>
      </c>
      <c r="AM35" s="11" t="s">
        <v>1469</v>
      </c>
      <c r="AN35" s="11" t="str">
        <f t="shared" si="1"/>
        <v>P</v>
      </c>
      <c r="AO35" s="11" t="str">
        <f t="shared" si="2"/>
        <v>MA</v>
      </c>
      <c r="AP35" s="11" t="str">
        <f t="shared" si="2"/>
        <v>RI</v>
      </c>
      <c r="AQ35" s="11" t="str">
        <f t="shared" si="2"/>
        <v>MA</v>
      </c>
      <c r="AR35" s="11" t="str">
        <f t="shared" si="3"/>
        <v>75</v>
      </c>
      <c r="AS35" s="11" t="str">
        <f t="shared" si="4"/>
        <v>UPMARIMA75</v>
      </c>
      <c r="AT35" s="11" t="str">
        <f t="shared" ref="AT35:AT50" si="8">LOWER(AS35)</f>
        <v>upmarima75</v>
      </c>
      <c r="AU35" s="11" t="s">
        <v>1331</v>
      </c>
      <c r="AV35" s="11">
        <f t="shared" si="6"/>
        <v>1</v>
      </c>
    </row>
    <row r="36" spans="1:48" s="11" customFormat="1" ht="22.5" customHeight="1" x14ac:dyDescent="0.25">
      <c r="A36" s="7">
        <f>SUBTOTAL(3,$C$2:C36)</f>
        <v>35</v>
      </c>
      <c r="B36" s="7" t="s">
        <v>298</v>
      </c>
      <c r="C36" s="8">
        <v>35</v>
      </c>
      <c r="D36" s="7" t="s">
        <v>16</v>
      </c>
      <c r="E36" s="7" t="s">
        <v>316</v>
      </c>
      <c r="F36" s="7"/>
      <c r="G36" s="7"/>
      <c r="H36" s="7"/>
      <c r="I36" s="30">
        <v>63192</v>
      </c>
      <c r="J36" s="30">
        <v>60000</v>
      </c>
      <c r="K36" s="31">
        <f t="shared" si="0"/>
        <v>123192</v>
      </c>
      <c r="L36" s="7" t="s">
        <v>837</v>
      </c>
      <c r="M36" s="8" t="s">
        <v>838</v>
      </c>
      <c r="N36" s="8" t="s">
        <v>839</v>
      </c>
      <c r="O36" s="7" t="s">
        <v>1012</v>
      </c>
      <c r="P36" s="7" t="s">
        <v>841</v>
      </c>
      <c r="Q36" s="7" t="s">
        <v>1013</v>
      </c>
      <c r="R36" s="7" t="s">
        <v>1014</v>
      </c>
      <c r="S36" s="7"/>
      <c r="T36" s="7" t="s">
        <v>1015</v>
      </c>
      <c r="U36" s="7"/>
      <c r="V36" s="8">
        <v>43629</v>
      </c>
      <c r="W36" s="7" t="s">
        <v>1016</v>
      </c>
      <c r="X36" s="10" t="s">
        <v>1017</v>
      </c>
      <c r="Y36" s="9" t="s">
        <v>317</v>
      </c>
      <c r="Z36" s="7" t="s">
        <v>47</v>
      </c>
      <c r="AA36" s="7" t="s">
        <v>318</v>
      </c>
      <c r="AB36" s="7" t="s">
        <v>319</v>
      </c>
      <c r="AC36" s="7" t="s">
        <v>320</v>
      </c>
      <c r="AD36" s="7" t="s">
        <v>321</v>
      </c>
      <c r="AE36" s="7" t="s">
        <v>322</v>
      </c>
      <c r="AF36" s="10" t="s">
        <v>323</v>
      </c>
      <c r="AG36" s="7"/>
      <c r="AH36" s="7" t="s">
        <v>1332</v>
      </c>
      <c r="AI36" s="7" t="s">
        <v>1333</v>
      </c>
      <c r="AJ36" s="9"/>
      <c r="AK36" s="11" t="s">
        <v>1595</v>
      </c>
      <c r="AL36" s="11" t="s">
        <v>1470</v>
      </c>
      <c r="AM36" s="11" t="s">
        <v>1471</v>
      </c>
      <c r="AN36" s="11" t="str">
        <f t="shared" si="1"/>
        <v>P</v>
      </c>
      <c r="AO36" s="11" t="str">
        <f t="shared" si="2"/>
        <v>JO</v>
      </c>
      <c r="AP36" s="11" t="str">
        <f t="shared" si="2"/>
        <v>AR</v>
      </c>
      <c r="AQ36" s="11" t="str">
        <f t="shared" si="2"/>
        <v>NÚ</v>
      </c>
      <c r="AR36" s="11" t="str">
        <f t="shared" si="3"/>
        <v>76</v>
      </c>
      <c r="AS36" s="11" t="str">
        <f t="shared" si="4"/>
        <v>UPJOARNÚ76</v>
      </c>
      <c r="AT36" s="11" t="str">
        <f t="shared" si="8"/>
        <v>upjoarnú76</v>
      </c>
      <c r="AU36" s="11" t="s">
        <v>1333</v>
      </c>
      <c r="AV36" s="11">
        <f t="shared" si="6"/>
        <v>1</v>
      </c>
    </row>
    <row r="37" spans="1:48" s="11" customFormat="1" ht="22.5" customHeight="1" x14ac:dyDescent="0.25">
      <c r="A37" s="7">
        <f>SUBTOTAL(3,$C$2:C37)</f>
        <v>36</v>
      </c>
      <c r="B37" s="7" t="s">
        <v>298</v>
      </c>
      <c r="C37" s="8">
        <v>36</v>
      </c>
      <c r="D37" s="7" t="s">
        <v>16</v>
      </c>
      <c r="E37" s="7" t="s">
        <v>324</v>
      </c>
      <c r="F37" s="7"/>
      <c r="G37" s="7"/>
      <c r="H37" s="7"/>
      <c r="I37" s="33">
        <v>1248871</v>
      </c>
      <c r="J37" s="34"/>
      <c r="K37" s="31">
        <f t="shared" si="0"/>
        <v>1248871</v>
      </c>
      <c r="L37" s="7" t="s">
        <v>837</v>
      </c>
      <c r="M37" s="8" t="s">
        <v>838</v>
      </c>
      <c r="N37" s="8" t="s">
        <v>839</v>
      </c>
      <c r="O37" s="7" t="s">
        <v>1018</v>
      </c>
      <c r="P37" s="7" t="s">
        <v>851</v>
      </c>
      <c r="Q37" s="7" t="s">
        <v>1019</v>
      </c>
      <c r="R37" s="7" t="s">
        <v>1020</v>
      </c>
      <c r="S37" s="7"/>
      <c r="T37" s="7" t="s">
        <v>1020</v>
      </c>
      <c r="U37" s="7"/>
      <c r="V37" s="8">
        <v>43860</v>
      </c>
      <c r="W37" s="7" t="s">
        <v>1021</v>
      </c>
      <c r="X37" s="7" t="s">
        <v>1022</v>
      </c>
      <c r="Y37" s="9" t="s">
        <v>325</v>
      </c>
      <c r="Z37" s="7" t="s">
        <v>65</v>
      </c>
      <c r="AA37" s="7" t="s">
        <v>326</v>
      </c>
      <c r="AB37" s="7" t="s">
        <v>327</v>
      </c>
      <c r="AC37" s="7" t="s">
        <v>328</v>
      </c>
      <c r="AD37" s="7" t="s">
        <v>329</v>
      </c>
      <c r="AE37" s="7" t="s">
        <v>330</v>
      </c>
      <c r="AF37" s="10" t="s">
        <v>331</v>
      </c>
      <c r="AG37" s="10" t="s">
        <v>332</v>
      </c>
      <c r="AH37" s="7" t="s">
        <v>1334</v>
      </c>
      <c r="AI37" s="7" t="s">
        <v>1335</v>
      </c>
      <c r="AJ37" s="9" t="s">
        <v>1571</v>
      </c>
      <c r="AK37" s="11" t="s">
        <v>1472</v>
      </c>
      <c r="AL37" s="11" t="s">
        <v>1473</v>
      </c>
      <c r="AM37" s="11" t="s">
        <v>1392</v>
      </c>
      <c r="AN37" s="11" t="str">
        <f t="shared" si="1"/>
        <v>P</v>
      </c>
      <c r="AO37" s="11" t="str">
        <f t="shared" si="2"/>
        <v>IV</v>
      </c>
      <c r="AP37" s="11" t="str">
        <f t="shared" si="2"/>
        <v>AC</v>
      </c>
      <c r="AQ37" s="11" t="str">
        <f t="shared" si="2"/>
        <v>HE</v>
      </c>
      <c r="AR37" s="11" t="str">
        <f t="shared" si="3"/>
        <v>75</v>
      </c>
      <c r="AS37" s="11" t="str">
        <f t="shared" si="4"/>
        <v>UPIVACHE75</v>
      </c>
      <c r="AT37" s="11" t="str">
        <f t="shared" si="8"/>
        <v>upivache75</v>
      </c>
      <c r="AU37" s="11" t="s">
        <v>1335</v>
      </c>
      <c r="AV37" s="11">
        <f t="shared" si="6"/>
        <v>1</v>
      </c>
    </row>
    <row r="38" spans="1:48" s="11" customFormat="1" ht="22.5" customHeight="1" x14ac:dyDescent="0.25">
      <c r="A38" s="7">
        <f>SUBTOTAL(3,$C$2:C38)</f>
        <v>37</v>
      </c>
      <c r="B38" s="7" t="s">
        <v>298</v>
      </c>
      <c r="C38" s="8">
        <v>37</v>
      </c>
      <c r="D38" s="7" t="s">
        <v>27</v>
      </c>
      <c r="E38" s="13" t="s">
        <v>333</v>
      </c>
      <c r="F38" s="13"/>
      <c r="G38" s="13"/>
      <c r="H38" s="13"/>
      <c r="I38" s="35"/>
      <c r="J38" s="30">
        <v>72795</v>
      </c>
      <c r="K38" s="31">
        <f t="shared" si="0"/>
        <v>72795</v>
      </c>
      <c r="L38" s="7" t="s">
        <v>837</v>
      </c>
      <c r="M38" s="8" t="s">
        <v>838</v>
      </c>
      <c r="N38" s="8" t="s">
        <v>839</v>
      </c>
      <c r="O38" s="7" t="s">
        <v>1023</v>
      </c>
      <c r="P38" s="7" t="s">
        <v>862</v>
      </c>
      <c r="Q38" s="7" t="s">
        <v>1024</v>
      </c>
      <c r="R38" s="7" t="s">
        <v>1002</v>
      </c>
      <c r="S38" s="7"/>
      <c r="T38" s="7" t="s">
        <v>1002</v>
      </c>
      <c r="U38" s="7"/>
      <c r="V38" s="8">
        <v>43000</v>
      </c>
      <c r="W38" s="7" t="s">
        <v>1025</v>
      </c>
      <c r="X38" s="10" t="s">
        <v>1026</v>
      </c>
      <c r="Y38" s="12" t="s">
        <v>334</v>
      </c>
      <c r="Z38" s="7" t="s">
        <v>38</v>
      </c>
      <c r="AA38" s="7" t="s">
        <v>335</v>
      </c>
      <c r="AB38" s="7" t="s">
        <v>336</v>
      </c>
      <c r="AC38" s="7" t="s">
        <v>337</v>
      </c>
      <c r="AD38" s="7" t="s">
        <v>338</v>
      </c>
      <c r="AE38" s="7" t="s">
        <v>339</v>
      </c>
      <c r="AF38" s="10" t="s">
        <v>340</v>
      </c>
      <c r="AG38" s="10" t="s">
        <v>341</v>
      </c>
      <c r="AH38" s="7"/>
      <c r="AI38" s="11" t="s">
        <v>1641</v>
      </c>
      <c r="AJ38" s="12" t="s">
        <v>1426</v>
      </c>
      <c r="AK38" s="11" t="s">
        <v>1596</v>
      </c>
      <c r="AL38" s="11" t="s">
        <v>1392</v>
      </c>
      <c r="AM38" s="11" t="s">
        <v>1474</v>
      </c>
      <c r="AN38" s="11" t="str">
        <f t="shared" si="1"/>
        <v>T</v>
      </c>
      <c r="AO38" s="11" t="str">
        <f t="shared" si="2"/>
        <v>LU</v>
      </c>
      <c r="AP38" s="11" t="str">
        <f t="shared" si="2"/>
        <v>HE</v>
      </c>
      <c r="AQ38" s="11" t="str">
        <f t="shared" si="2"/>
        <v>ES</v>
      </c>
      <c r="AR38" s="11" t="str">
        <f t="shared" si="3"/>
        <v>92</v>
      </c>
      <c r="AS38" s="11" t="str">
        <f t="shared" si="4"/>
        <v>UTLUHEES92</v>
      </c>
      <c r="AT38" s="11" t="str">
        <f t="shared" si="8"/>
        <v>utluhees92</v>
      </c>
      <c r="AU38" s="11" t="s">
        <v>1641</v>
      </c>
      <c r="AV38" s="11">
        <f t="shared" si="6"/>
        <v>1</v>
      </c>
    </row>
    <row r="39" spans="1:48" s="11" customFormat="1" ht="22.5" customHeight="1" x14ac:dyDescent="0.25">
      <c r="A39" s="7">
        <f>SUBTOTAL(3,$C$2:C39)</f>
        <v>38</v>
      </c>
      <c r="B39" s="7" t="s">
        <v>298</v>
      </c>
      <c r="C39" s="8">
        <v>38</v>
      </c>
      <c r="D39" s="7" t="s">
        <v>27</v>
      </c>
      <c r="E39" s="7" t="s">
        <v>342</v>
      </c>
      <c r="F39" s="7"/>
      <c r="G39" s="7"/>
      <c r="H39" s="7"/>
      <c r="I39" s="30">
        <v>35742</v>
      </c>
      <c r="J39" s="30">
        <v>30000</v>
      </c>
      <c r="K39" s="31">
        <f t="shared" si="0"/>
        <v>65742</v>
      </c>
      <c r="L39" s="7" t="s">
        <v>837</v>
      </c>
      <c r="M39" s="8" t="s">
        <v>838</v>
      </c>
      <c r="N39" s="8" t="s">
        <v>839</v>
      </c>
      <c r="O39" s="7" t="s">
        <v>1027</v>
      </c>
      <c r="P39" s="7" t="s">
        <v>841</v>
      </c>
      <c r="Q39" s="7" t="s">
        <v>1028</v>
      </c>
      <c r="R39" s="7" t="s">
        <v>1029</v>
      </c>
      <c r="S39" s="7"/>
      <c r="T39" s="7" t="s">
        <v>1029</v>
      </c>
      <c r="U39" s="7"/>
      <c r="V39" s="8">
        <v>43200</v>
      </c>
      <c r="W39" s="7" t="s">
        <v>1030</v>
      </c>
      <c r="X39" s="7" t="s">
        <v>1031</v>
      </c>
      <c r="Y39" s="9" t="s">
        <v>343</v>
      </c>
      <c r="Z39" s="7" t="s">
        <v>19</v>
      </c>
      <c r="AA39" s="7" t="s">
        <v>344</v>
      </c>
      <c r="AB39" s="7" t="s">
        <v>345</v>
      </c>
      <c r="AC39" s="7" t="s">
        <v>346</v>
      </c>
      <c r="AD39" s="7" t="s">
        <v>347</v>
      </c>
      <c r="AE39" s="7" t="s">
        <v>348</v>
      </c>
      <c r="AF39" s="10" t="s">
        <v>349</v>
      </c>
      <c r="AG39" s="10" t="s">
        <v>350</v>
      </c>
      <c r="AH39" s="7" t="s">
        <v>1336</v>
      </c>
      <c r="AI39" s="7" t="s">
        <v>1337</v>
      </c>
      <c r="AJ39" s="9"/>
      <c r="AK39" s="11" t="s">
        <v>1475</v>
      </c>
      <c r="AL39" s="11" t="s">
        <v>1476</v>
      </c>
      <c r="AM39" s="11" t="s">
        <v>1477</v>
      </c>
      <c r="AN39" s="11" t="str">
        <f t="shared" si="1"/>
        <v>T</v>
      </c>
      <c r="AO39" s="11" t="str">
        <f t="shared" si="2"/>
        <v>SA</v>
      </c>
      <c r="AP39" s="11" t="str">
        <f t="shared" si="2"/>
        <v>JI</v>
      </c>
      <c r="AQ39" s="11" t="str">
        <f t="shared" si="2"/>
        <v>CU</v>
      </c>
      <c r="AR39" s="11" t="str">
        <f t="shared" si="3"/>
        <v>74</v>
      </c>
      <c r="AS39" s="11" t="str">
        <f t="shared" si="4"/>
        <v>UTSAJICU74</v>
      </c>
      <c r="AT39" s="11" t="str">
        <f t="shared" si="8"/>
        <v>utsajicu74</v>
      </c>
      <c r="AU39" s="11" t="s">
        <v>1337</v>
      </c>
      <c r="AV39" s="11">
        <f t="shared" si="6"/>
        <v>1</v>
      </c>
    </row>
    <row r="40" spans="1:48" s="11" customFormat="1" ht="22.5" customHeight="1" x14ac:dyDescent="0.25">
      <c r="A40" s="7">
        <f>SUBTOTAL(3,$C$2:C40)</f>
        <v>39</v>
      </c>
      <c r="B40" s="7" t="s">
        <v>298</v>
      </c>
      <c r="C40" s="8">
        <v>39</v>
      </c>
      <c r="D40" s="7" t="s">
        <v>27</v>
      </c>
      <c r="E40" s="7" t="s">
        <v>351</v>
      </c>
      <c r="F40" s="7"/>
      <c r="G40" s="7"/>
      <c r="H40" s="7"/>
      <c r="I40" s="30">
        <v>116157</v>
      </c>
      <c r="J40" s="30">
        <v>70000</v>
      </c>
      <c r="K40" s="31">
        <f t="shared" si="0"/>
        <v>186157</v>
      </c>
      <c r="L40" s="7" t="s">
        <v>837</v>
      </c>
      <c r="M40" s="8" t="s">
        <v>849</v>
      </c>
      <c r="N40" s="8" t="s">
        <v>839</v>
      </c>
      <c r="O40" s="7" t="s">
        <v>1032</v>
      </c>
      <c r="P40" s="7" t="s">
        <v>841</v>
      </c>
      <c r="Q40" s="7" t="s">
        <v>1033</v>
      </c>
      <c r="R40" s="7" t="s">
        <v>351</v>
      </c>
      <c r="S40" s="7"/>
      <c r="T40" s="7" t="s">
        <v>351</v>
      </c>
      <c r="U40" s="7"/>
      <c r="V40" s="8">
        <v>43642</v>
      </c>
      <c r="W40" s="7" t="s">
        <v>1034</v>
      </c>
      <c r="X40" s="10" t="s">
        <v>1035</v>
      </c>
      <c r="Y40" s="12" t="s">
        <v>352</v>
      </c>
      <c r="Z40" s="7" t="s">
        <v>47</v>
      </c>
      <c r="AA40" s="7" t="s">
        <v>29</v>
      </c>
      <c r="AB40" s="7" t="s">
        <v>353</v>
      </c>
      <c r="AC40" s="7" t="s">
        <v>354</v>
      </c>
      <c r="AD40" s="7" t="s">
        <v>355</v>
      </c>
      <c r="AE40" s="7" t="s">
        <v>356</v>
      </c>
      <c r="AF40" s="10" t="s">
        <v>357</v>
      </c>
      <c r="AG40" s="10" t="s">
        <v>358</v>
      </c>
      <c r="AH40" s="7"/>
      <c r="AI40" s="11" t="s">
        <v>1642</v>
      </c>
      <c r="AJ40" s="12"/>
      <c r="AK40" s="11" t="s">
        <v>1478</v>
      </c>
      <c r="AL40" s="11" t="s">
        <v>1396</v>
      </c>
      <c r="AM40" s="11" t="s">
        <v>1396</v>
      </c>
      <c r="AN40" s="11" t="str">
        <f t="shared" si="1"/>
        <v>T</v>
      </c>
      <c r="AO40" s="11" t="str">
        <f t="shared" si="2"/>
        <v>RI</v>
      </c>
      <c r="AP40" s="11" t="str">
        <f t="shared" si="2"/>
        <v>GA</v>
      </c>
      <c r="AQ40" s="11" t="str">
        <f t="shared" si="2"/>
        <v>GA</v>
      </c>
      <c r="AR40" s="11" t="str">
        <f t="shared" si="3"/>
        <v>70</v>
      </c>
      <c r="AS40" s="11" t="str">
        <f t="shared" si="4"/>
        <v>UTRIGAGA70</v>
      </c>
      <c r="AT40" s="11" t="str">
        <f t="shared" si="8"/>
        <v>utrigaga70</v>
      </c>
      <c r="AU40" s="11" t="s">
        <v>1642</v>
      </c>
      <c r="AV40" s="11">
        <f t="shared" si="6"/>
        <v>1</v>
      </c>
    </row>
    <row r="41" spans="1:48" s="11" customFormat="1" ht="22.5" customHeight="1" x14ac:dyDescent="0.25">
      <c r="A41" s="7">
        <f>SUBTOTAL(3,$C$2:C41)</f>
        <v>40</v>
      </c>
      <c r="B41" s="7" t="s">
        <v>298</v>
      </c>
      <c r="C41" s="8">
        <v>40</v>
      </c>
      <c r="D41" s="7" t="s">
        <v>27</v>
      </c>
      <c r="E41" s="7" t="s">
        <v>359</v>
      </c>
      <c r="F41" s="7"/>
      <c r="G41" s="7"/>
      <c r="H41" s="7"/>
      <c r="I41" s="30">
        <v>171880</v>
      </c>
      <c r="J41" s="30">
        <v>1271186.6000000001</v>
      </c>
      <c r="K41" s="31">
        <f t="shared" si="0"/>
        <v>1443066.6</v>
      </c>
      <c r="L41" s="7" t="s">
        <v>837</v>
      </c>
      <c r="M41" s="8" t="s">
        <v>892</v>
      </c>
      <c r="N41" s="8" t="s">
        <v>839</v>
      </c>
      <c r="O41" s="7" t="s">
        <v>1036</v>
      </c>
      <c r="P41" s="7" t="s">
        <v>841</v>
      </c>
      <c r="Q41" s="7" t="s">
        <v>1037</v>
      </c>
      <c r="R41" s="7" t="s">
        <v>1038</v>
      </c>
      <c r="S41" s="7"/>
      <c r="T41" s="7" t="s">
        <v>1039</v>
      </c>
      <c r="U41" s="7"/>
      <c r="V41" s="8">
        <v>42830</v>
      </c>
      <c r="W41" s="7" t="s">
        <v>364</v>
      </c>
      <c r="X41" s="10" t="s">
        <v>1040</v>
      </c>
      <c r="Y41" s="9" t="s">
        <v>360</v>
      </c>
      <c r="Z41" s="7" t="s">
        <v>19</v>
      </c>
      <c r="AA41" s="7" t="s">
        <v>361</v>
      </c>
      <c r="AB41" s="7" t="s">
        <v>362</v>
      </c>
      <c r="AC41" s="7" t="s">
        <v>363</v>
      </c>
      <c r="AD41" s="7" t="s">
        <v>364</v>
      </c>
      <c r="AE41" s="7" t="s">
        <v>365</v>
      </c>
      <c r="AF41" s="10" t="s">
        <v>366</v>
      </c>
      <c r="AG41" s="10" t="s">
        <v>367</v>
      </c>
      <c r="AH41" s="7" t="s">
        <v>1338</v>
      </c>
      <c r="AI41" s="7" t="s">
        <v>1339</v>
      </c>
      <c r="AJ41" s="9"/>
      <c r="AK41" s="11" t="s">
        <v>1479</v>
      </c>
      <c r="AL41" s="11" t="s">
        <v>1480</v>
      </c>
      <c r="AM41" s="11" t="s">
        <v>1481</v>
      </c>
      <c r="AN41" s="11" t="str">
        <f t="shared" si="1"/>
        <v>T</v>
      </c>
      <c r="AO41" s="11" t="str">
        <f t="shared" si="2"/>
        <v>GR</v>
      </c>
      <c r="AP41" s="11" t="str">
        <f t="shared" si="2"/>
        <v>MÁ</v>
      </c>
      <c r="AQ41" s="11" t="str">
        <f t="shared" si="2"/>
        <v>RA</v>
      </c>
      <c r="AR41" s="11" t="str">
        <f t="shared" si="3"/>
        <v>73</v>
      </c>
      <c r="AS41" s="11" t="str">
        <f t="shared" si="4"/>
        <v>UTGRMÁRA73</v>
      </c>
      <c r="AT41" s="11" t="str">
        <f t="shared" si="8"/>
        <v>utgrmára73</v>
      </c>
      <c r="AU41" s="11" t="s">
        <v>1339</v>
      </c>
      <c r="AV41" s="11">
        <f t="shared" si="6"/>
        <v>1</v>
      </c>
    </row>
    <row r="42" spans="1:48" s="11" customFormat="1" ht="22.5" customHeight="1" x14ac:dyDescent="0.25">
      <c r="A42" s="7">
        <f>SUBTOTAL(3,$C$2:C42)</f>
        <v>41</v>
      </c>
      <c r="B42" s="7" t="s">
        <v>298</v>
      </c>
      <c r="C42" s="8">
        <v>41</v>
      </c>
      <c r="D42" s="7" t="s">
        <v>27</v>
      </c>
      <c r="E42" s="7" t="s">
        <v>368</v>
      </c>
      <c r="F42" s="7"/>
      <c r="G42" s="7"/>
      <c r="H42" s="7"/>
      <c r="I42" s="33">
        <v>408078</v>
      </c>
      <c r="J42" s="34"/>
      <c r="K42" s="31">
        <f t="shared" si="0"/>
        <v>408078</v>
      </c>
      <c r="L42" s="7" t="s">
        <v>837</v>
      </c>
      <c r="M42" s="8" t="s">
        <v>838</v>
      </c>
      <c r="N42" s="8" t="s">
        <v>839</v>
      </c>
      <c r="O42" s="7" t="s">
        <v>1041</v>
      </c>
      <c r="P42" s="7" t="s">
        <v>841</v>
      </c>
      <c r="Q42" s="7" t="s">
        <v>1042</v>
      </c>
      <c r="R42" s="7" t="s">
        <v>1043</v>
      </c>
      <c r="S42" s="7"/>
      <c r="T42" s="7" t="s">
        <v>1044</v>
      </c>
      <c r="U42" s="7"/>
      <c r="V42" s="8">
        <v>42300</v>
      </c>
      <c r="W42" s="7" t="s">
        <v>373</v>
      </c>
      <c r="X42" s="10" t="s">
        <v>1045</v>
      </c>
      <c r="Y42" s="9" t="s">
        <v>369</v>
      </c>
      <c r="Z42" s="7" t="s">
        <v>19</v>
      </c>
      <c r="AA42" s="7" t="s">
        <v>370</v>
      </c>
      <c r="AB42" s="7" t="s">
        <v>371</v>
      </c>
      <c r="AC42" s="7" t="s">
        <v>372</v>
      </c>
      <c r="AD42" s="7" t="s">
        <v>373</v>
      </c>
      <c r="AE42" s="7" t="s">
        <v>374</v>
      </c>
      <c r="AF42" s="10" t="s">
        <v>375</v>
      </c>
      <c r="AG42" s="7"/>
      <c r="AH42" s="7" t="s">
        <v>1340</v>
      </c>
      <c r="AI42" s="7" t="s">
        <v>1341</v>
      </c>
      <c r="AJ42" s="9"/>
      <c r="AK42" s="11" t="s">
        <v>1597</v>
      </c>
      <c r="AL42" s="11" t="s">
        <v>1467</v>
      </c>
      <c r="AM42" s="11" t="s">
        <v>1482</v>
      </c>
      <c r="AN42" s="11" t="str">
        <f t="shared" si="1"/>
        <v>T</v>
      </c>
      <c r="AO42" s="11" t="str">
        <f t="shared" si="2"/>
        <v>KA</v>
      </c>
      <c r="AP42" s="11" t="str">
        <f t="shared" si="2"/>
        <v>PÉ</v>
      </c>
      <c r="AQ42" s="11" t="str">
        <f t="shared" si="2"/>
        <v>AL</v>
      </c>
      <c r="AR42" s="11" t="str">
        <f t="shared" si="3"/>
        <v>93</v>
      </c>
      <c r="AS42" s="11" t="str">
        <f t="shared" si="4"/>
        <v>UTKAPÉAL93</v>
      </c>
      <c r="AT42" s="11" t="str">
        <f t="shared" si="8"/>
        <v>utkapéal93</v>
      </c>
      <c r="AU42" s="11" t="s">
        <v>1341</v>
      </c>
      <c r="AV42" s="11">
        <f t="shared" si="6"/>
        <v>1</v>
      </c>
    </row>
    <row r="43" spans="1:48" s="11" customFormat="1" ht="22.5" customHeight="1" x14ac:dyDescent="0.25">
      <c r="A43" s="7">
        <f>SUBTOTAL(3,$C$2:C43)</f>
        <v>42</v>
      </c>
      <c r="B43" s="7" t="s">
        <v>376</v>
      </c>
      <c r="C43" s="8">
        <v>42</v>
      </c>
      <c r="D43" s="7" t="s">
        <v>16</v>
      </c>
      <c r="E43" s="7" t="s">
        <v>377</v>
      </c>
      <c r="F43" s="7"/>
      <c r="G43" s="7"/>
      <c r="H43" s="7"/>
      <c r="I43" s="33">
        <v>40000</v>
      </c>
      <c r="J43" s="34"/>
      <c r="K43" s="31">
        <f t="shared" si="0"/>
        <v>40000</v>
      </c>
      <c r="L43" s="7" t="s">
        <v>837</v>
      </c>
      <c r="M43" s="8" t="s">
        <v>849</v>
      </c>
      <c r="N43" s="8" t="s">
        <v>839</v>
      </c>
      <c r="O43" s="7" t="s">
        <v>1046</v>
      </c>
      <c r="P43" s="7" t="s">
        <v>841</v>
      </c>
      <c r="Q43" s="7" t="s">
        <v>1047</v>
      </c>
      <c r="R43" s="7" t="s">
        <v>1048</v>
      </c>
      <c r="S43" s="7"/>
      <c r="T43" s="7" t="s">
        <v>1049</v>
      </c>
      <c r="U43" s="7"/>
      <c r="V43" s="8">
        <v>45641</v>
      </c>
      <c r="W43" s="7" t="s">
        <v>1050</v>
      </c>
      <c r="X43" s="10" t="s">
        <v>1051</v>
      </c>
      <c r="Y43" s="9" t="s">
        <v>378</v>
      </c>
      <c r="Z43" s="7" t="s">
        <v>19</v>
      </c>
      <c r="AA43" s="7" t="s">
        <v>161</v>
      </c>
      <c r="AB43" s="7" t="s">
        <v>379</v>
      </c>
      <c r="AC43" s="7" t="s">
        <v>380</v>
      </c>
      <c r="AD43" s="7" t="s">
        <v>381</v>
      </c>
      <c r="AE43" s="7"/>
      <c r="AF43" s="10" t="s">
        <v>382</v>
      </c>
      <c r="AG43" s="7"/>
      <c r="AH43" s="7" t="s">
        <v>1342</v>
      </c>
      <c r="AI43" s="7" t="s">
        <v>1343</v>
      </c>
      <c r="AJ43" s="9"/>
      <c r="AK43" s="11" t="s">
        <v>1591</v>
      </c>
      <c r="AL43" s="11" t="s">
        <v>1483</v>
      </c>
      <c r="AM43" s="11" t="s">
        <v>1481</v>
      </c>
      <c r="AN43" s="11" t="str">
        <f t="shared" si="1"/>
        <v>P</v>
      </c>
      <c r="AO43" s="11" t="str">
        <f t="shared" si="2"/>
        <v>MA</v>
      </c>
      <c r="AP43" s="11" t="str">
        <f t="shared" si="2"/>
        <v>LE</v>
      </c>
      <c r="AQ43" s="11" t="str">
        <f t="shared" si="2"/>
        <v>RA</v>
      </c>
      <c r="AR43" s="11" t="str">
        <f t="shared" si="3"/>
        <v>A8</v>
      </c>
      <c r="AS43" s="11" t="str">
        <f t="shared" si="4"/>
        <v>UPMALERAA8</v>
      </c>
      <c r="AT43" s="11" t="str">
        <f t="shared" si="8"/>
        <v>upmaleraa8</v>
      </c>
      <c r="AU43" s="11" t="s">
        <v>1643</v>
      </c>
      <c r="AV43" s="11">
        <f t="shared" si="6"/>
        <v>0</v>
      </c>
    </row>
    <row r="44" spans="1:48" s="11" customFormat="1" ht="22.5" customHeight="1" x14ac:dyDescent="0.25">
      <c r="A44" s="7">
        <f>SUBTOTAL(3,$C$2:C44)</f>
        <v>43</v>
      </c>
      <c r="B44" s="7" t="s">
        <v>376</v>
      </c>
      <c r="C44" s="8">
        <v>43</v>
      </c>
      <c r="D44" s="7" t="s">
        <v>27</v>
      </c>
      <c r="E44" s="7" t="s">
        <v>383</v>
      </c>
      <c r="F44" s="7"/>
      <c r="G44" s="7"/>
      <c r="H44" s="7"/>
      <c r="I44" s="30">
        <v>60000</v>
      </c>
      <c r="J44" s="30">
        <v>60000</v>
      </c>
      <c r="K44" s="31">
        <f t="shared" si="0"/>
        <v>120000</v>
      </c>
      <c r="L44" s="7" t="s">
        <v>837</v>
      </c>
      <c r="M44" s="8" t="s">
        <v>849</v>
      </c>
      <c r="N44" s="8" t="s">
        <v>839</v>
      </c>
      <c r="O44" s="7" t="s">
        <v>1052</v>
      </c>
      <c r="P44" s="7" t="s">
        <v>841</v>
      </c>
      <c r="Q44" s="7" t="s">
        <v>1053</v>
      </c>
      <c r="R44" s="7" t="s">
        <v>376</v>
      </c>
      <c r="S44" s="7"/>
      <c r="T44" s="7" t="s">
        <v>376</v>
      </c>
      <c r="U44" s="7"/>
      <c r="V44" s="8">
        <v>44979</v>
      </c>
      <c r="W44" s="7" t="s">
        <v>1054</v>
      </c>
      <c r="X44" s="7" t="s">
        <v>1055</v>
      </c>
      <c r="Y44" s="9" t="s">
        <v>384</v>
      </c>
      <c r="Z44" s="7" t="s">
        <v>65</v>
      </c>
      <c r="AA44" s="7" t="s">
        <v>161</v>
      </c>
      <c r="AB44" s="7" t="s">
        <v>385</v>
      </c>
      <c r="AC44" s="7" t="s">
        <v>386</v>
      </c>
      <c r="AD44" s="7" t="s">
        <v>387</v>
      </c>
      <c r="AE44" s="7" t="s">
        <v>388</v>
      </c>
      <c r="AF44" s="10" t="s">
        <v>389</v>
      </c>
      <c r="AG44" s="10" t="s">
        <v>390</v>
      </c>
      <c r="AH44" s="7" t="s">
        <v>1344</v>
      </c>
      <c r="AI44" s="7" t="s">
        <v>1345</v>
      </c>
      <c r="AJ44" s="9" t="s">
        <v>1404</v>
      </c>
      <c r="AK44" s="11" t="s">
        <v>1598</v>
      </c>
      <c r="AL44" s="11" t="s">
        <v>1484</v>
      </c>
      <c r="AM44" s="11" t="s">
        <v>1485</v>
      </c>
      <c r="AN44" s="11" t="str">
        <f t="shared" si="1"/>
        <v>T</v>
      </c>
      <c r="AO44" s="11" t="str">
        <f t="shared" si="2"/>
        <v>SA</v>
      </c>
      <c r="AP44" s="11" t="str">
        <f t="shared" si="2"/>
        <v>RI</v>
      </c>
      <c r="AQ44" s="11" t="str">
        <f t="shared" si="2"/>
        <v>VA</v>
      </c>
      <c r="AR44" s="11" t="str">
        <f t="shared" si="3"/>
        <v>78</v>
      </c>
      <c r="AS44" s="11" t="str">
        <f t="shared" si="4"/>
        <v>UTSARIVA78</v>
      </c>
      <c r="AT44" s="11" t="str">
        <f t="shared" si="8"/>
        <v>utsariva78</v>
      </c>
      <c r="AU44" s="11" t="s">
        <v>1345</v>
      </c>
      <c r="AV44" s="11">
        <f t="shared" si="6"/>
        <v>1</v>
      </c>
    </row>
    <row r="45" spans="1:48" s="11" customFormat="1" ht="22.5" customHeight="1" x14ac:dyDescent="0.25">
      <c r="A45" s="7">
        <f>SUBTOTAL(3,$C$2:C45)</f>
        <v>44</v>
      </c>
      <c r="B45" s="13" t="s">
        <v>391</v>
      </c>
      <c r="C45" s="8">
        <v>44</v>
      </c>
      <c r="D45" s="7" t="s">
        <v>16</v>
      </c>
      <c r="E45" s="13" t="s">
        <v>392</v>
      </c>
      <c r="F45" s="13"/>
      <c r="G45" s="13"/>
      <c r="H45" s="13"/>
      <c r="I45" s="35"/>
      <c r="J45" s="30">
        <v>119499</v>
      </c>
      <c r="K45" s="31">
        <f t="shared" si="0"/>
        <v>119499</v>
      </c>
      <c r="L45" s="7" t="s">
        <v>837</v>
      </c>
      <c r="M45" s="8"/>
      <c r="N45" s="8" t="s">
        <v>892</v>
      </c>
      <c r="O45" s="7"/>
      <c r="P45" s="7"/>
      <c r="Q45" s="7" t="s">
        <v>1056</v>
      </c>
      <c r="R45" s="7" t="s">
        <v>1057</v>
      </c>
      <c r="S45" s="7"/>
      <c r="T45" s="7" t="s">
        <v>392</v>
      </c>
      <c r="U45" s="7"/>
      <c r="V45" s="8">
        <v>60210</v>
      </c>
      <c r="W45" s="7" t="s">
        <v>1058</v>
      </c>
      <c r="X45" s="7" t="s">
        <v>1059</v>
      </c>
      <c r="Y45" s="12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12"/>
      <c r="AN45" s="11" t="str">
        <f t="shared" si="1"/>
        <v>P</v>
      </c>
      <c r="AO45" s="11" t="str">
        <f t="shared" si="2"/>
        <v/>
      </c>
      <c r="AP45" s="11" t="str">
        <f t="shared" si="2"/>
        <v/>
      </c>
      <c r="AQ45" s="11" t="str">
        <f t="shared" si="2"/>
        <v/>
      </c>
      <c r="AR45" s="11" t="str">
        <f t="shared" si="3"/>
        <v/>
      </c>
      <c r="AS45" s="11" t="str">
        <f t="shared" si="4"/>
        <v>UP</v>
      </c>
      <c r="AT45" s="11" t="str">
        <f t="shared" si="8"/>
        <v>up</v>
      </c>
      <c r="AU45" s="11" t="s">
        <v>1644</v>
      </c>
      <c r="AV45" s="11">
        <f t="shared" si="6"/>
        <v>0</v>
      </c>
    </row>
    <row r="46" spans="1:48" s="11" customFormat="1" ht="22.5" customHeight="1" x14ac:dyDescent="0.25">
      <c r="A46" s="7">
        <f>SUBTOTAL(3,$C$2:C46)</f>
        <v>45</v>
      </c>
      <c r="B46" s="13" t="s">
        <v>391</v>
      </c>
      <c r="C46" s="8">
        <v>45</v>
      </c>
      <c r="D46" s="7" t="s">
        <v>27</v>
      </c>
      <c r="E46" s="7" t="s">
        <v>393</v>
      </c>
      <c r="F46" s="7"/>
      <c r="G46" s="7"/>
      <c r="H46" s="7"/>
      <c r="I46" s="30">
        <v>210000</v>
      </c>
      <c r="J46" s="30">
        <v>240000</v>
      </c>
      <c r="K46" s="31">
        <f t="shared" si="0"/>
        <v>450000</v>
      </c>
      <c r="L46" s="7" t="s">
        <v>837</v>
      </c>
      <c r="M46" s="8" t="s">
        <v>892</v>
      </c>
      <c r="N46" s="8" t="s">
        <v>839</v>
      </c>
      <c r="O46" s="7" t="s">
        <v>1060</v>
      </c>
      <c r="P46" s="7" t="s">
        <v>851</v>
      </c>
      <c r="Q46" s="7" t="s">
        <v>1061</v>
      </c>
      <c r="R46" s="7" t="s">
        <v>393</v>
      </c>
      <c r="S46" s="7"/>
      <c r="T46" s="7" t="s">
        <v>393</v>
      </c>
      <c r="U46" s="7"/>
      <c r="V46" s="8">
        <v>58200</v>
      </c>
      <c r="W46" s="7" t="s">
        <v>397</v>
      </c>
      <c r="X46" s="10" t="s">
        <v>1062</v>
      </c>
      <c r="Y46" s="12" t="s">
        <v>394</v>
      </c>
      <c r="Z46" s="7" t="s">
        <v>65</v>
      </c>
      <c r="AA46" s="7" t="s">
        <v>66</v>
      </c>
      <c r="AB46" s="7" t="s">
        <v>395</v>
      </c>
      <c r="AC46" s="7" t="s">
        <v>396</v>
      </c>
      <c r="AD46" s="7" t="s">
        <v>397</v>
      </c>
      <c r="AE46" s="7" t="s">
        <v>398</v>
      </c>
      <c r="AF46" s="10" t="s">
        <v>399</v>
      </c>
      <c r="AG46" s="10" t="s">
        <v>400</v>
      </c>
      <c r="AH46" s="7"/>
      <c r="AI46" s="11" t="s">
        <v>1645</v>
      </c>
      <c r="AJ46" s="12" t="s">
        <v>1401</v>
      </c>
      <c r="AK46" s="11" t="s">
        <v>1486</v>
      </c>
      <c r="AL46" s="11" t="s">
        <v>1487</v>
      </c>
      <c r="AM46" s="11" t="s">
        <v>1488</v>
      </c>
      <c r="AN46" s="11" t="str">
        <f t="shared" si="1"/>
        <v>T</v>
      </c>
      <c r="AO46" s="11" t="str">
        <f t="shared" si="2"/>
        <v>MA</v>
      </c>
      <c r="AP46" s="11" t="str">
        <f t="shared" si="2"/>
        <v>AL</v>
      </c>
      <c r="AQ46" s="11" t="str">
        <f t="shared" si="2"/>
        <v>VI</v>
      </c>
      <c r="AR46" s="11" t="str">
        <f t="shared" si="3"/>
        <v>77</v>
      </c>
      <c r="AS46" s="11" t="str">
        <f t="shared" si="4"/>
        <v>UTMAALVI77</v>
      </c>
      <c r="AT46" s="11" t="str">
        <f t="shared" si="8"/>
        <v>utmaalvi77</v>
      </c>
      <c r="AU46" s="11" t="s">
        <v>1645</v>
      </c>
      <c r="AV46" s="11">
        <f t="shared" si="6"/>
        <v>1</v>
      </c>
    </row>
    <row r="47" spans="1:48" s="11" customFormat="1" ht="22.5" customHeight="1" x14ac:dyDescent="0.25">
      <c r="A47" s="7">
        <f>SUBTOTAL(3,$C$2:C47)</f>
        <v>46</v>
      </c>
      <c r="B47" s="7" t="s">
        <v>401</v>
      </c>
      <c r="C47" s="8">
        <v>46</v>
      </c>
      <c r="D47" s="7" t="s">
        <v>16</v>
      </c>
      <c r="E47" s="7" t="s">
        <v>402</v>
      </c>
      <c r="F47" s="7"/>
      <c r="G47" s="7"/>
      <c r="H47" s="7"/>
      <c r="I47" s="30">
        <v>129615</v>
      </c>
      <c r="J47" s="30">
        <v>83161</v>
      </c>
      <c r="K47" s="31">
        <f t="shared" si="0"/>
        <v>212776</v>
      </c>
      <c r="L47" s="7" t="s">
        <v>837</v>
      </c>
      <c r="M47" s="8" t="s">
        <v>838</v>
      </c>
      <c r="N47" s="8" t="s">
        <v>839</v>
      </c>
      <c r="O47" s="7" t="s">
        <v>1063</v>
      </c>
      <c r="P47" s="7" t="s">
        <v>841</v>
      </c>
      <c r="Q47" s="7" t="s">
        <v>1064</v>
      </c>
      <c r="R47" s="7" t="s">
        <v>1065</v>
      </c>
      <c r="S47" s="7"/>
      <c r="T47" s="7" t="s">
        <v>1065</v>
      </c>
      <c r="U47" s="7"/>
      <c r="V47" s="8">
        <v>62574</v>
      </c>
      <c r="W47" s="7" t="s">
        <v>1066</v>
      </c>
      <c r="X47" s="10" t="s">
        <v>1067</v>
      </c>
      <c r="Y47" s="12" t="s">
        <v>403</v>
      </c>
      <c r="Z47" s="7" t="s">
        <v>65</v>
      </c>
      <c r="AA47" s="7" t="s">
        <v>404</v>
      </c>
      <c r="AB47" s="7" t="s">
        <v>405</v>
      </c>
      <c r="AC47" s="7" t="s">
        <v>406</v>
      </c>
      <c r="AD47" s="7" t="s">
        <v>407</v>
      </c>
      <c r="AE47" s="7" t="s">
        <v>408</v>
      </c>
      <c r="AF47" s="10" t="s">
        <v>409</v>
      </c>
      <c r="AG47" s="7"/>
      <c r="AH47" s="7"/>
      <c r="AI47" s="11" t="s">
        <v>1646</v>
      </c>
      <c r="AJ47" s="12" t="s">
        <v>834</v>
      </c>
      <c r="AK47" s="11" t="s">
        <v>1461</v>
      </c>
      <c r="AL47" s="11" t="s">
        <v>1470</v>
      </c>
      <c r="AM47" s="11" t="s">
        <v>1451</v>
      </c>
      <c r="AN47" s="11" t="str">
        <f t="shared" si="1"/>
        <v>P</v>
      </c>
      <c r="AO47" s="11" t="str">
        <f t="shared" si="2"/>
        <v>AR</v>
      </c>
      <c r="AP47" s="11" t="str">
        <f t="shared" si="2"/>
        <v>AR</v>
      </c>
      <c r="AQ47" s="11" t="str">
        <f t="shared" si="2"/>
        <v>MA</v>
      </c>
      <c r="AR47" s="11" t="str">
        <f t="shared" si="3"/>
        <v>74</v>
      </c>
      <c r="AS47" s="11" t="str">
        <f t="shared" si="4"/>
        <v>UPARARMA74</v>
      </c>
      <c r="AT47" s="11" t="str">
        <f t="shared" si="8"/>
        <v>upararma74</v>
      </c>
      <c r="AU47" s="11" t="s">
        <v>1646</v>
      </c>
      <c r="AV47" s="11">
        <f t="shared" si="6"/>
        <v>1</v>
      </c>
    </row>
    <row r="48" spans="1:48" s="11" customFormat="1" ht="22.5" customHeight="1" x14ac:dyDescent="0.25">
      <c r="A48" s="7">
        <f>SUBTOTAL(3,$C$2:C48)</f>
        <v>47</v>
      </c>
      <c r="B48" s="7" t="s">
        <v>401</v>
      </c>
      <c r="C48" s="8">
        <v>47</v>
      </c>
      <c r="D48" s="7" t="s">
        <v>27</v>
      </c>
      <c r="E48" s="7" t="s">
        <v>410</v>
      </c>
      <c r="F48" s="7"/>
      <c r="G48" s="7"/>
      <c r="H48" s="7"/>
      <c r="I48" s="30">
        <v>611973</v>
      </c>
      <c r="J48" s="30">
        <v>29600</v>
      </c>
      <c r="K48" s="31">
        <f t="shared" si="0"/>
        <v>641573</v>
      </c>
      <c r="L48" s="7" t="s">
        <v>837</v>
      </c>
      <c r="M48" s="8" t="s">
        <v>838</v>
      </c>
      <c r="N48" s="8" t="s">
        <v>839</v>
      </c>
      <c r="O48" s="7" t="s">
        <v>1068</v>
      </c>
      <c r="P48" s="7" t="s">
        <v>851</v>
      </c>
      <c r="Q48" s="7" t="s">
        <v>1069</v>
      </c>
      <c r="R48" s="7" t="s">
        <v>1070</v>
      </c>
      <c r="S48" s="7"/>
      <c r="T48" s="7" t="s">
        <v>1070</v>
      </c>
      <c r="U48" s="7"/>
      <c r="V48" s="8">
        <v>62760</v>
      </c>
      <c r="W48" s="7" t="s">
        <v>1071</v>
      </c>
      <c r="X48" s="10" t="s">
        <v>1072</v>
      </c>
      <c r="Y48" s="9" t="s">
        <v>411</v>
      </c>
      <c r="Z48" s="7" t="s">
        <v>65</v>
      </c>
      <c r="AA48" s="7" t="s">
        <v>66</v>
      </c>
      <c r="AB48" s="7" t="s">
        <v>412</v>
      </c>
      <c r="AC48" s="7" t="s">
        <v>413</v>
      </c>
      <c r="AD48" s="7" t="s">
        <v>414</v>
      </c>
      <c r="AE48" s="7" t="s">
        <v>415</v>
      </c>
      <c r="AF48" s="10" t="s">
        <v>416</v>
      </c>
      <c r="AG48" s="10" t="s">
        <v>417</v>
      </c>
      <c r="AH48" s="7" t="s">
        <v>1346</v>
      </c>
      <c r="AI48" s="7" t="s">
        <v>1347</v>
      </c>
      <c r="AJ48" s="9" t="s">
        <v>1489</v>
      </c>
      <c r="AK48" s="11" t="s">
        <v>1599</v>
      </c>
      <c r="AL48" s="11" t="s">
        <v>1458</v>
      </c>
      <c r="AM48" s="11" t="s">
        <v>1396</v>
      </c>
      <c r="AN48" s="11" t="str">
        <f t="shared" si="1"/>
        <v>T</v>
      </c>
      <c r="AO48" s="11" t="str">
        <f t="shared" si="2"/>
        <v>AM</v>
      </c>
      <c r="AP48" s="11" t="str">
        <f t="shared" si="2"/>
        <v>GU</v>
      </c>
      <c r="AQ48" s="11" t="str">
        <f t="shared" si="2"/>
        <v>GA</v>
      </c>
      <c r="AR48" s="11" t="str">
        <f t="shared" si="3"/>
        <v>76</v>
      </c>
      <c r="AS48" s="11" t="str">
        <f t="shared" si="4"/>
        <v>UTAMGUGA76</v>
      </c>
      <c r="AT48" s="11" t="str">
        <f t="shared" si="8"/>
        <v>utamguga76</v>
      </c>
      <c r="AU48" s="11" t="s">
        <v>1347</v>
      </c>
      <c r="AV48" s="11">
        <f t="shared" si="6"/>
        <v>1</v>
      </c>
    </row>
    <row r="49" spans="1:48" s="11" customFormat="1" ht="22.5" customHeight="1" x14ac:dyDescent="0.25">
      <c r="A49" s="7">
        <f>SUBTOTAL(3,$C$2:C49)</f>
        <v>48</v>
      </c>
      <c r="B49" s="7" t="s">
        <v>418</v>
      </c>
      <c r="C49" s="8">
        <v>48</v>
      </c>
      <c r="D49" s="7" t="s">
        <v>27</v>
      </c>
      <c r="E49" s="7" t="s">
        <v>418</v>
      </c>
      <c r="F49" s="7"/>
      <c r="G49" s="7"/>
      <c r="H49" s="7"/>
      <c r="I49" s="30">
        <v>30000</v>
      </c>
      <c r="J49" s="30">
        <v>113792</v>
      </c>
      <c r="K49" s="31">
        <f t="shared" si="0"/>
        <v>143792</v>
      </c>
      <c r="L49" s="7" t="s">
        <v>837</v>
      </c>
      <c r="M49" s="8" t="s">
        <v>838</v>
      </c>
      <c r="N49" s="8" t="s">
        <v>839</v>
      </c>
      <c r="O49" s="7" t="s">
        <v>1073</v>
      </c>
      <c r="P49" s="7" t="s">
        <v>841</v>
      </c>
      <c r="Q49" s="7" t="s">
        <v>1074</v>
      </c>
      <c r="R49" s="7" t="s">
        <v>1075</v>
      </c>
      <c r="S49" s="7"/>
      <c r="T49" s="7" t="s">
        <v>1075</v>
      </c>
      <c r="U49" s="7"/>
      <c r="V49" s="8">
        <v>63780</v>
      </c>
      <c r="W49" s="7" t="s">
        <v>1076</v>
      </c>
      <c r="X49" s="10" t="s">
        <v>1077</v>
      </c>
      <c r="Y49" s="9" t="s">
        <v>419</v>
      </c>
      <c r="Z49" s="7" t="s">
        <v>19</v>
      </c>
      <c r="AA49" s="7" t="s">
        <v>29</v>
      </c>
      <c r="AB49" s="7" t="s">
        <v>420</v>
      </c>
      <c r="AC49" s="7" t="s">
        <v>421</v>
      </c>
      <c r="AD49" s="7" t="s">
        <v>422</v>
      </c>
      <c r="AE49" s="7" t="s">
        <v>423</v>
      </c>
      <c r="AF49" s="10" t="s">
        <v>424</v>
      </c>
      <c r="AG49" s="10" t="s">
        <v>425</v>
      </c>
      <c r="AH49" s="7" t="s">
        <v>1348</v>
      </c>
      <c r="AI49" s="7" t="s">
        <v>1349</v>
      </c>
      <c r="AJ49" s="9"/>
      <c r="AK49" s="11" t="s">
        <v>1600</v>
      </c>
      <c r="AL49" s="11" t="s">
        <v>1490</v>
      </c>
      <c r="AM49" s="11" t="s">
        <v>1392</v>
      </c>
      <c r="AN49" s="11" t="str">
        <f t="shared" si="1"/>
        <v>T</v>
      </c>
      <c r="AO49" s="11" t="str">
        <f t="shared" si="2"/>
        <v>AN</v>
      </c>
      <c r="AP49" s="11" t="str">
        <f t="shared" si="2"/>
        <v>YÁ</v>
      </c>
      <c r="AQ49" s="11" t="str">
        <f t="shared" si="2"/>
        <v>HE</v>
      </c>
      <c r="AR49" s="11" t="str">
        <f t="shared" si="3"/>
        <v>68</v>
      </c>
      <c r="AS49" s="11" t="str">
        <f t="shared" si="4"/>
        <v>UTANYÁHE68</v>
      </c>
      <c r="AT49" s="11" t="str">
        <f t="shared" si="8"/>
        <v>utanyáhe68</v>
      </c>
      <c r="AU49" s="11" t="s">
        <v>1349</v>
      </c>
      <c r="AV49" s="11">
        <f t="shared" si="6"/>
        <v>1</v>
      </c>
    </row>
    <row r="50" spans="1:48" s="11" customFormat="1" ht="22.5" customHeight="1" x14ac:dyDescent="0.25">
      <c r="A50" s="7">
        <f>SUBTOTAL(3,$C$2:C50)</f>
        <v>49</v>
      </c>
      <c r="B50" s="7" t="s">
        <v>418</v>
      </c>
      <c r="C50" s="8">
        <v>49</v>
      </c>
      <c r="D50" s="7" t="s">
        <v>27</v>
      </c>
      <c r="E50" s="13" t="s">
        <v>426</v>
      </c>
      <c r="F50" s="13"/>
      <c r="G50" s="13"/>
      <c r="H50" s="13"/>
      <c r="I50" s="35"/>
      <c r="J50" s="30">
        <v>30000</v>
      </c>
      <c r="K50" s="31">
        <f t="shared" si="0"/>
        <v>30000</v>
      </c>
      <c r="L50" s="7" t="s">
        <v>837</v>
      </c>
      <c r="M50" s="8" t="s">
        <v>849</v>
      </c>
      <c r="N50" s="8" t="s">
        <v>839</v>
      </c>
      <c r="O50" s="7" t="s">
        <v>1078</v>
      </c>
      <c r="P50" s="7" t="s">
        <v>841</v>
      </c>
      <c r="Q50" s="7" t="s">
        <v>1079</v>
      </c>
      <c r="R50" s="7" t="s">
        <v>1080</v>
      </c>
      <c r="S50" s="7"/>
      <c r="T50" s="7" t="s">
        <v>1080</v>
      </c>
      <c r="U50" s="7"/>
      <c r="V50" s="8">
        <v>40830</v>
      </c>
      <c r="W50" s="7" t="s">
        <v>1081</v>
      </c>
      <c r="X50" s="10" t="s">
        <v>1082</v>
      </c>
      <c r="Y50" s="9" t="s">
        <v>427</v>
      </c>
      <c r="Z50" s="7" t="s">
        <v>47</v>
      </c>
      <c r="AA50" s="7" t="s">
        <v>134</v>
      </c>
      <c r="AB50" s="7" t="s">
        <v>428</v>
      </c>
      <c r="AC50" s="7" t="s">
        <v>429</v>
      </c>
      <c r="AD50" s="7" t="s">
        <v>430</v>
      </c>
      <c r="AE50" s="7" t="s">
        <v>431</v>
      </c>
      <c r="AF50" s="10" t="s">
        <v>432</v>
      </c>
      <c r="AG50" s="10" t="s">
        <v>433</v>
      </c>
      <c r="AH50" s="7" t="s">
        <v>1350</v>
      </c>
      <c r="AI50" s="7" t="s">
        <v>1351</v>
      </c>
      <c r="AJ50" s="9"/>
      <c r="AK50" s="11" t="s">
        <v>1601</v>
      </c>
      <c r="AL50" s="11" t="s">
        <v>1405</v>
      </c>
      <c r="AM50" s="11" t="s">
        <v>1399</v>
      </c>
      <c r="AN50" s="11" t="str">
        <f t="shared" si="1"/>
        <v>T</v>
      </c>
      <c r="AO50" s="11" t="str">
        <f t="shared" si="2"/>
        <v>JO</v>
      </c>
      <c r="AP50" s="11" t="str">
        <f t="shared" si="2"/>
        <v>SÁ</v>
      </c>
      <c r="AQ50" s="11" t="str">
        <f t="shared" si="2"/>
        <v>ME</v>
      </c>
      <c r="AR50" s="11" t="str">
        <f t="shared" si="3"/>
        <v>75</v>
      </c>
      <c r="AS50" s="11" t="str">
        <f t="shared" si="4"/>
        <v>UTJOSÁME75</v>
      </c>
      <c r="AT50" s="11" t="str">
        <f t="shared" si="8"/>
        <v>utjosáme75</v>
      </c>
      <c r="AU50" s="11" t="s">
        <v>1351</v>
      </c>
      <c r="AV50" s="11">
        <f t="shared" si="6"/>
        <v>1</v>
      </c>
    </row>
    <row r="51" spans="1:48" s="11" customFormat="1" ht="22.5" customHeight="1" x14ac:dyDescent="0.25">
      <c r="A51" s="7">
        <f>SUBTOTAL(3,$C$2:C51)</f>
        <v>50</v>
      </c>
      <c r="B51" s="7" t="s">
        <v>418</v>
      </c>
      <c r="C51" s="8">
        <v>50</v>
      </c>
      <c r="D51" s="7" t="s">
        <v>27</v>
      </c>
      <c r="E51" s="7" t="s">
        <v>434</v>
      </c>
      <c r="F51" s="7"/>
      <c r="G51" s="7"/>
      <c r="H51" s="7"/>
      <c r="I51" s="30">
        <v>418796</v>
      </c>
      <c r="J51" s="30">
        <v>30000</v>
      </c>
      <c r="K51" s="31">
        <f t="shared" si="0"/>
        <v>448796</v>
      </c>
      <c r="L51" s="7" t="s">
        <v>837</v>
      </c>
      <c r="M51" s="8" t="s">
        <v>892</v>
      </c>
      <c r="N51" s="8" t="s">
        <v>839</v>
      </c>
      <c r="O51" s="7" t="s">
        <v>1083</v>
      </c>
      <c r="P51" s="7" t="s">
        <v>841</v>
      </c>
      <c r="Q51" s="7" t="s">
        <v>1084</v>
      </c>
      <c r="R51" s="7" t="s">
        <v>1085</v>
      </c>
      <c r="S51" s="7"/>
      <c r="T51" s="7" t="s">
        <v>434</v>
      </c>
      <c r="U51" s="7"/>
      <c r="V51" s="8">
        <v>63732</v>
      </c>
      <c r="W51" s="7" t="s">
        <v>1086</v>
      </c>
      <c r="X51" s="10" t="s">
        <v>1087</v>
      </c>
      <c r="Y51" s="12" t="s">
        <v>435</v>
      </c>
      <c r="Z51" s="7" t="s">
        <v>38</v>
      </c>
      <c r="AA51" s="7" t="s">
        <v>436</v>
      </c>
      <c r="AB51" s="7" t="s">
        <v>437</v>
      </c>
      <c r="AC51" s="7" t="s">
        <v>438</v>
      </c>
      <c r="AD51" s="7" t="s">
        <v>439</v>
      </c>
      <c r="AE51" s="7" t="s">
        <v>440</v>
      </c>
      <c r="AF51" s="10" t="s">
        <v>441</v>
      </c>
      <c r="AG51" s="10" t="s">
        <v>442</v>
      </c>
      <c r="AH51" s="7"/>
      <c r="AI51" s="11" t="s">
        <v>1647</v>
      </c>
      <c r="AJ51" s="12" t="s">
        <v>1491</v>
      </c>
      <c r="AK51" s="11" t="s">
        <v>1411</v>
      </c>
      <c r="AL51" s="11" t="s">
        <v>1492</v>
      </c>
      <c r="AM51" s="11" t="s">
        <v>1399</v>
      </c>
      <c r="AN51" s="11" t="str">
        <f t="shared" si="1"/>
        <v>T</v>
      </c>
      <c r="AO51" s="11" t="str">
        <f t="shared" si="2"/>
        <v>AL</v>
      </c>
      <c r="AP51" s="11" t="str">
        <f t="shared" si="2"/>
        <v>MA</v>
      </c>
      <c r="AQ51" s="11" t="str">
        <f t="shared" si="2"/>
        <v>ME</v>
      </c>
      <c r="AR51" s="11" t="str">
        <f t="shared" si="3"/>
        <v>85</v>
      </c>
      <c r="AS51" s="11" t="str">
        <f t="shared" si="4"/>
        <v>UTALMAME85</v>
      </c>
      <c r="AT51" s="11" t="str">
        <f t="shared" ref="AT51:AT66" si="9">LOWER(AS51)</f>
        <v>utalmame85</v>
      </c>
      <c r="AU51" s="11" t="s">
        <v>1647</v>
      </c>
      <c r="AV51" s="11">
        <f t="shared" si="6"/>
        <v>1</v>
      </c>
    </row>
    <row r="52" spans="1:48" s="11" customFormat="1" ht="22.5" customHeight="1" x14ac:dyDescent="0.25">
      <c r="A52" s="7">
        <f>SUBTOTAL(3,$C$2:C52)</f>
        <v>51</v>
      </c>
      <c r="B52" s="7" t="s">
        <v>443</v>
      </c>
      <c r="C52" s="8">
        <v>51</v>
      </c>
      <c r="D52" s="7" t="s">
        <v>16</v>
      </c>
      <c r="E52" s="7" t="s">
        <v>444</v>
      </c>
      <c r="F52" s="7"/>
      <c r="G52" s="7"/>
      <c r="H52" s="7"/>
      <c r="I52" s="30">
        <v>11844</v>
      </c>
      <c r="J52" s="30">
        <v>70000</v>
      </c>
      <c r="K52" s="31">
        <f t="shared" si="0"/>
        <v>81844</v>
      </c>
      <c r="L52" s="7" t="s">
        <v>837</v>
      </c>
      <c r="M52" s="8" t="s">
        <v>838</v>
      </c>
      <c r="N52" s="8" t="s">
        <v>839</v>
      </c>
      <c r="O52" s="7" t="s">
        <v>1088</v>
      </c>
      <c r="P52" s="7" t="s">
        <v>900</v>
      </c>
      <c r="Q52" s="7" t="s">
        <v>1089</v>
      </c>
      <c r="R52" s="7" t="s">
        <v>1090</v>
      </c>
      <c r="S52" s="7"/>
      <c r="T52" s="7" t="s">
        <v>1090</v>
      </c>
      <c r="U52" s="7"/>
      <c r="V52" s="8">
        <v>66600</v>
      </c>
      <c r="W52" s="7" t="s">
        <v>1091</v>
      </c>
      <c r="X52" s="10" t="s">
        <v>451</v>
      </c>
      <c r="Y52" s="12" t="s">
        <v>445</v>
      </c>
      <c r="Z52" s="7" t="s">
        <v>47</v>
      </c>
      <c r="AA52" s="7" t="s">
        <v>48</v>
      </c>
      <c r="AB52" s="7" t="s">
        <v>446</v>
      </c>
      <c r="AC52" s="7" t="s">
        <v>447</v>
      </c>
      <c r="AD52" s="7" t="s">
        <v>448</v>
      </c>
      <c r="AE52" s="7" t="s">
        <v>449</v>
      </c>
      <c r="AF52" s="10" t="s">
        <v>450</v>
      </c>
      <c r="AG52" s="10" t="s">
        <v>451</v>
      </c>
      <c r="AH52" s="7"/>
      <c r="AI52" s="11" t="s">
        <v>1648</v>
      </c>
      <c r="AJ52" s="12"/>
      <c r="AK52" s="11" t="s">
        <v>1602</v>
      </c>
      <c r="AL52" s="11" t="s">
        <v>1493</v>
      </c>
      <c r="AM52" s="11" t="s">
        <v>1494</v>
      </c>
      <c r="AN52" s="11" t="str">
        <f t="shared" si="1"/>
        <v>P</v>
      </c>
      <c r="AO52" s="11" t="str">
        <f t="shared" si="2"/>
        <v>OS</v>
      </c>
      <c r="AP52" s="11" t="str">
        <f t="shared" si="2"/>
        <v>AR</v>
      </c>
      <c r="AQ52" s="11" t="str">
        <f t="shared" si="2"/>
        <v>TA</v>
      </c>
      <c r="AR52" s="11" t="str">
        <f t="shared" si="3"/>
        <v>82</v>
      </c>
      <c r="AS52" s="11" t="str">
        <f t="shared" si="4"/>
        <v>UPOSARTA82</v>
      </c>
      <c r="AT52" s="11" t="str">
        <f t="shared" si="9"/>
        <v>uposarta82</v>
      </c>
      <c r="AU52" s="11" t="s">
        <v>1648</v>
      </c>
      <c r="AV52" s="11">
        <f t="shared" si="6"/>
        <v>1</v>
      </c>
    </row>
    <row r="53" spans="1:48" s="11" customFormat="1" ht="22.5" customHeight="1" x14ac:dyDescent="0.25">
      <c r="A53" s="7">
        <f>SUBTOTAL(3,$C$2:C53)</f>
        <v>52</v>
      </c>
      <c r="B53" s="7" t="s">
        <v>443</v>
      </c>
      <c r="C53" s="8">
        <v>52</v>
      </c>
      <c r="D53" s="7" t="s">
        <v>27</v>
      </c>
      <c r="E53" s="7" t="s">
        <v>452</v>
      </c>
      <c r="F53" s="7"/>
      <c r="G53" s="7"/>
      <c r="H53" s="7"/>
      <c r="I53" s="33">
        <v>237919</v>
      </c>
      <c r="J53" s="34"/>
      <c r="K53" s="31">
        <f t="shared" si="0"/>
        <v>237919</v>
      </c>
      <c r="L53" s="7" t="s">
        <v>837</v>
      </c>
      <c r="M53" s="8" t="s">
        <v>849</v>
      </c>
      <c r="N53" s="8" t="s">
        <v>839</v>
      </c>
      <c r="O53" s="7" t="s">
        <v>1092</v>
      </c>
      <c r="P53" s="7" t="s">
        <v>841</v>
      </c>
      <c r="Q53" s="7" t="s">
        <v>1093</v>
      </c>
      <c r="R53" s="7" t="s">
        <v>452</v>
      </c>
      <c r="S53" s="7"/>
      <c r="T53" s="7" t="s">
        <v>452</v>
      </c>
      <c r="U53" s="7"/>
      <c r="V53" s="8">
        <v>67535</v>
      </c>
      <c r="W53" s="7" t="s">
        <v>1094</v>
      </c>
      <c r="X53" s="10" t="s">
        <v>1095</v>
      </c>
      <c r="Y53" s="9" t="s">
        <v>453</v>
      </c>
      <c r="Z53" s="7" t="s">
        <v>38</v>
      </c>
      <c r="AA53" s="7" t="s">
        <v>454</v>
      </c>
      <c r="AB53" s="7" t="s">
        <v>455</v>
      </c>
      <c r="AC53" s="7" t="s">
        <v>456</v>
      </c>
      <c r="AD53" s="7" t="s">
        <v>457</v>
      </c>
      <c r="AE53" s="7" t="s">
        <v>458</v>
      </c>
      <c r="AF53" s="10" t="s">
        <v>459</v>
      </c>
      <c r="AG53" s="10" t="s">
        <v>460</v>
      </c>
      <c r="AH53" s="7" t="s">
        <v>1352</v>
      </c>
      <c r="AI53" s="7" t="s">
        <v>1353</v>
      </c>
      <c r="AJ53" s="9" t="s">
        <v>1426</v>
      </c>
      <c r="AK53" s="11" t="s">
        <v>1603</v>
      </c>
      <c r="AL53" s="11" t="s">
        <v>1495</v>
      </c>
      <c r="AM53" s="11" t="s">
        <v>1496</v>
      </c>
      <c r="AN53" s="11" t="str">
        <f t="shared" si="1"/>
        <v>T</v>
      </c>
      <c r="AO53" s="11" t="str">
        <f t="shared" si="2"/>
        <v>JU</v>
      </c>
      <c r="AP53" s="11" t="str">
        <f t="shared" si="2"/>
        <v>MO</v>
      </c>
      <c r="AQ53" s="11" t="str">
        <f t="shared" si="2"/>
        <v>BA</v>
      </c>
      <c r="AR53" s="11" t="str">
        <f t="shared" si="3"/>
        <v>76</v>
      </c>
      <c r="AS53" s="11" t="str">
        <f t="shared" si="4"/>
        <v>UTJUMOBA76</v>
      </c>
      <c r="AT53" s="11" t="str">
        <f t="shared" si="9"/>
        <v>utjumoba76</v>
      </c>
      <c r="AU53" s="11" t="s">
        <v>1353</v>
      </c>
      <c r="AV53" s="11">
        <f t="shared" si="6"/>
        <v>1</v>
      </c>
    </row>
    <row r="54" spans="1:48" s="11" customFormat="1" ht="22.5" customHeight="1" x14ac:dyDescent="0.25">
      <c r="A54" s="7">
        <f>SUBTOTAL(3,$C$2:C54)</f>
        <v>53</v>
      </c>
      <c r="B54" s="7" t="s">
        <v>443</v>
      </c>
      <c r="C54" s="8">
        <v>53</v>
      </c>
      <c r="D54" s="7" t="s">
        <v>27</v>
      </c>
      <c r="E54" s="7" t="s">
        <v>461</v>
      </c>
      <c r="F54" s="7"/>
      <c r="G54" s="7"/>
      <c r="H54" s="7"/>
      <c r="I54" s="33">
        <v>7666</v>
      </c>
      <c r="J54" s="34"/>
      <c r="K54" s="31">
        <f t="shared" si="0"/>
        <v>7666</v>
      </c>
      <c r="L54" s="7" t="s">
        <v>837</v>
      </c>
      <c r="M54" s="8" t="s">
        <v>838</v>
      </c>
      <c r="N54" s="8" t="s">
        <v>839</v>
      </c>
      <c r="O54" s="7" t="s">
        <v>1096</v>
      </c>
      <c r="P54" s="7" t="s">
        <v>900</v>
      </c>
      <c r="Q54" s="7" t="s">
        <v>1097</v>
      </c>
      <c r="R54" s="7" t="s">
        <v>1098</v>
      </c>
      <c r="S54" s="7"/>
      <c r="T54" s="7" t="s">
        <v>1098</v>
      </c>
      <c r="U54" s="7"/>
      <c r="V54" s="8">
        <v>66050</v>
      </c>
      <c r="W54" s="7" t="s">
        <v>1099</v>
      </c>
      <c r="X54" s="10" t="s">
        <v>1100</v>
      </c>
      <c r="Y54" s="12" t="s">
        <v>462</v>
      </c>
      <c r="Z54" s="7" t="s">
        <v>19</v>
      </c>
      <c r="AA54" s="7" t="s">
        <v>463</v>
      </c>
      <c r="AB54" s="7" t="s">
        <v>464</v>
      </c>
      <c r="AC54" s="7" t="s">
        <v>465</v>
      </c>
      <c r="AD54" s="7" t="s">
        <v>466</v>
      </c>
      <c r="AE54" s="7" t="s">
        <v>467</v>
      </c>
      <c r="AF54" s="10" t="s">
        <v>468</v>
      </c>
      <c r="AG54" s="10" t="s">
        <v>469</v>
      </c>
      <c r="AH54" s="7"/>
      <c r="AI54" s="11" t="s">
        <v>1649</v>
      </c>
      <c r="AJ54" s="12"/>
      <c r="AK54" s="11" t="s">
        <v>1604</v>
      </c>
      <c r="AL54" s="11" t="s">
        <v>1497</v>
      </c>
      <c r="AM54" s="11" t="s">
        <v>1498</v>
      </c>
      <c r="AN54" s="11" t="str">
        <f t="shared" si="1"/>
        <v>T</v>
      </c>
      <c r="AO54" s="11" t="str">
        <f t="shared" si="2"/>
        <v>NA</v>
      </c>
      <c r="AP54" s="11" t="str">
        <f t="shared" si="2"/>
        <v>ZU</v>
      </c>
      <c r="AQ54" s="11" t="str">
        <f t="shared" si="2"/>
        <v>AG</v>
      </c>
      <c r="AR54" s="11" t="str">
        <f t="shared" si="3"/>
        <v>90</v>
      </c>
      <c r="AS54" s="11" t="str">
        <f t="shared" si="4"/>
        <v>UTNAZUAG90</v>
      </c>
      <c r="AT54" s="11" t="str">
        <f t="shared" si="9"/>
        <v>utnazuag90</v>
      </c>
      <c r="AU54" s="11" t="s">
        <v>1649</v>
      </c>
      <c r="AV54" s="11">
        <f t="shared" si="6"/>
        <v>1</v>
      </c>
    </row>
    <row r="55" spans="1:48" s="11" customFormat="1" ht="22.5" customHeight="1" x14ac:dyDescent="0.25">
      <c r="A55" s="7">
        <f>SUBTOTAL(3,$C$2:C55)</f>
        <v>54</v>
      </c>
      <c r="B55" s="7" t="s">
        <v>470</v>
      </c>
      <c r="C55" s="8">
        <v>54</v>
      </c>
      <c r="D55" s="7" t="s">
        <v>16</v>
      </c>
      <c r="E55" s="13" t="s">
        <v>471</v>
      </c>
      <c r="F55" s="13"/>
      <c r="G55" s="13"/>
      <c r="H55" s="13"/>
      <c r="I55" s="35"/>
      <c r="J55" s="30">
        <v>14160</v>
      </c>
      <c r="K55" s="31">
        <f t="shared" si="0"/>
        <v>14160</v>
      </c>
      <c r="L55" s="7" t="s">
        <v>837</v>
      </c>
      <c r="M55" s="8" t="s">
        <v>838</v>
      </c>
      <c r="N55" s="8" t="s">
        <v>839</v>
      </c>
      <c r="O55" s="7" t="s">
        <v>1101</v>
      </c>
      <c r="P55" s="7" t="s">
        <v>841</v>
      </c>
      <c r="Q55" s="7" t="s">
        <v>1102</v>
      </c>
      <c r="R55" s="7" t="s">
        <v>1103</v>
      </c>
      <c r="S55" s="7"/>
      <c r="T55" s="7" t="s">
        <v>471</v>
      </c>
      <c r="U55" s="7"/>
      <c r="V55" s="8">
        <v>72980</v>
      </c>
      <c r="W55" s="7" t="s">
        <v>1104</v>
      </c>
      <c r="X55" s="10" t="s">
        <v>1105</v>
      </c>
      <c r="Y55" s="12" t="s">
        <v>472</v>
      </c>
      <c r="Z55" s="7" t="s">
        <v>47</v>
      </c>
      <c r="AA55" s="7" t="s">
        <v>473</v>
      </c>
      <c r="AB55" s="7" t="s">
        <v>474</v>
      </c>
      <c r="AC55" s="7" t="s">
        <v>475</v>
      </c>
      <c r="AD55" s="7" t="s">
        <v>476</v>
      </c>
      <c r="AE55" s="7" t="s">
        <v>477</v>
      </c>
      <c r="AF55" s="10" t="s">
        <v>478</v>
      </c>
      <c r="AG55" s="10" t="s">
        <v>479</v>
      </c>
      <c r="AH55" s="7"/>
      <c r="AI55" s="11" t="s">
        <v>1650</v>
      </c>
      <c r="AJ55" s="12"/>
      <c r="AK55" s="11" t="s">
        <v>1605</v>
      </c>
      <c r="AL55" s="11" t="s">
        <v>1499</v>
      </c>
      <c r="AM55" s="11" t="s">
        <v>1500</v>
      </c>
      <c r="AN55" s="11" t="str">
        <f t="shared" si="1"/>
        <v>P</v>
      </c>
      <c r="AO55" s="11" t="str">
        <f t="shared" si="2"/>
        <v>GU</v>
      </c>
      <c r="AP55" s="11" t="str">
        <f t="shared" si="2"/>
        <v>BU</v>
      </c>
      <c r="AQ55" s="11" t="str">
        <f t="shared" si="2"/>
        <v>CR</v>
      </c>
      <c r="AR55" s="11" t="str">
        <f t="shared" si="3"/>
        <v>66</v>
      </c>
      <c r="AS55" s="11" t="str">
        <f t="shared" si="4"/>
        <v>UPGUBUCR66</v>
      </c>
      <c r="AT55" s="11" t="str">
        <f t="shared" si="9"/>
        <v>upgubucr66</v>
      </c>
      <c r="AU55" s="11" t="s">
        <v>1650</v>
      </c>
      <c r="AV55" s="11">
        <f t="shared" si="6"/>
        <v>1</v>
      </c>
    </row>
    <row r="56" spans="1:48" s="11" customFormat="1" ht="22.5" customHeight="1" x14ac:dyDescent="0.25">
      <c r="A56" s="7">
        <f>SUBTOTAL(3,$C$2:C56)</f>
        <v>55</v>
      </c>
      <c r="B56" s="7" t="s">
        <v>470</v>
      </c>
      <c r="C56" s="8">
        <v>55</v>
      </c>
      <c r="D56" s="7" t="s">
        <v>16</v>
      </c>
      <c r="E56" s="7" t="s">
        <v>480</v>
      </c>
      <c r="F56" s="7"/>
      <c r="G56" s="7"/>
      <c r="H56" s="7"/>
      <c r="I56" s="30">
        <v>591119</v>
      </c>
      <c r="J56" s="30">
        <v>356500</v>
      </c>
      <c r="K56" s="31">
        <f t="shared" si="0"/>
        <v>947619</v>
      </c>
      <c r="L56" s="7" t="s">
        <v>837</v>
      </c>
      <c r="M56" s="8" t="s">
        <v>838</v>
      </c>
      <c r="N56" s="8" t="s">
        <v>839</v>
      </c>
      <c r="O56" s="7" t="s">
        <v>1106</v>
      </c>
      <c r="P56" s="7" t="s">
        <v>851</v>
      </c>
      <c r="Q56" s="7" t="s">
        <v>1107</v>
      </c>
      <c r="R56" s="7" t="s">
        <v>1108</v>
      </c>
      <c r="S56" s="7"/>
      <c r="T56" s="7" t="s">
        <v>1109</v>
      </c>
      <c r="U56" s="7"/>
      <c r="V56" s="8">
        <v>72640</v>
      </c>
      <c r="W56" s="7" t="s">
        <v>484</v>
      </c>
      <c r="X56" s="10" t="s">
        <v>1110</v>
      </c>
      <c r="Y56" s="12" t="s">
        <v>481</v>
      </c>
      <c r="Z56" s="7" t="s">
        <v>38</v>
      </c>
      <c r="AA56" s="7" t="s">
        <v>29</v>
      </c>
      <c r="AB56" s="7" t="s">
        <v>482</v>
      </c>
      <c r="AC56" s="7" t="s">
        <v>483</v>
      </c>
      <c r="AD56" s="7" t="s">
        <v>484</v>
      </c>
      <c r="AE56" s="7" t="s">
        <v>485</v>
      </c>
      <c r="AF56" s="10" t="s">
        <v>486</v>
      </c>
      <c r="AG56" s="7"/>
      <c r="AH56" s="7"/>
      <c r="AI56" s="11" t="s">
        <v>1651</v>
      </c>
      <c r="AJ56" s="12" t="s">
        <v>1501</v>
      </c>
      <c r="AK56" s="11" t="s">
        <v>1502</v>
      </c>
      <c r="AL56" s="11" t="s">
        <v>1503</v>
      </c>
      <c r="AM56" s="11" t="s">
        <v>1415</v>
      </c>
      <c r="AN56" s="11" t="str">
        <f t="shared" si="1"/>
        <v>P</v>
      </c>
      <c r="AO56" s="11" t="str">
        <f t="shared" si="2"/>
        <v>RA</v>
      </c>
      <c r="AP56" s="11" t="str">
        <f t="shared" si="2"/>
        <v>RO</v>
      </c>
      <c r="AQ56" s="11" t="str">
        <f t="shared" si="2"/>
        <v>RO</v>
      </c>
      <c r="AR56" s="11" t="str">
        <f t="shared" si="3"/>
        <v>80</v>
      </c>
      <c r="AS56" s="11" t="str">
        <f t="shared" si="4"/>
        <v>UPRARORO80</v>
      </c>
      <c r="AT56" s="11" t="str">
        <f t="shared" si="9"/>
        <v>upraroro80</v>
      </c>
      <c r="AU56" s="11" t="s">
        <v>1651</v>
      </c>
      <c r="AV56" s="11">
        <f t="shared" si="6"/>
        <v>1</v>
      </c>
    </row>
    <row r="57" spans="1:48" s="11" customFormat="1" ht="22.5" customHeight="1" x14ac:dyDescent="0.25">
      <c r="A57" s="7">
        <f>SUBTOTAL(3,$C$2:C57)</f>
        <v>56</v>
      </c>
      <c r="B57" s="7" t="s">
        <v>470</v>
      </c>
      <c r="C57" s="8">
        <v>56</v>
      </c>
      <c r="D57" s="7" t="s">
        <v>16</v>
      </c>
      <c r="E57" s="7" t="s">
        <v>487</v>
      </c>
      <c r="F57" s="7"/>
      <c r="G57" s="7"/>
      <c r="H57" s="7"/>
      <c r="I57" s="33">
        <v>40000</v>
      </c>
      <c r="J57" s="34"/>
      <c r="K57" s="31">
        <f t="shared" si="0"/>
        <v>40000</v>
      </c>
      <c r="L57" s="7" t="s">
        <v>837</v>
      </c>
      <c r="M57" s="8" t="s">
        <v>892</v>
      </c>
      <c r="N57" s="8" t="s">
        <v>839</v>
      </c>
      <c r="O57" s="7" t="s">
        <v>1111</v>
      </c>
      <c r="P57" s="7" t="s">
        <v>851</v>
      </c>
      <c r="Q57" s="7" t="s">
        <v>1112</v>
      </c>
      <c r="R57" s="7" t="s">
        <v>470</v>
      </c>
      <c r="S57" s="7"/>
      <c r="T57" s="7" t="s">
        <v>470</v>
      </c>
      <c r="U57" s="7"/>
      <c r="V57" s="8">
        <v>72480</v>
      </c>
      <c r="W57" s="7" t="s">
        <v>1113</v>
      </c>
      <c r="X57" s="10" t="s">
        <v>1114</v>
      </c>
      <c r="Y57" s="12" t="s">
        <v>488</v>
      </c>
      <c r="Z57" s="7" t="s">
        <v>47</v>
      </c>
      <c r="AA57" s="7" t="s">
        <v>489</v>
      </c>
      <c r="AB57" s="7" t="s">
        <v>490</v>
      </c>
      <c r="AC57" s="7" t="s">
        <v>491</v>
      </c>
      <c r="AD57" s="7" t="s">
        <v>492</v>
      </c>
      <c r="AE57" s="7" t="s">
        <v>493</v>
      </c>
      <c r="AF57" s="10" t="s">
        <v>494</v>
      </c>
      <c r="AG57" s="10" t="s">
        <v>495</v>
      </c>
      <c r="AH57" s="7"/>
      <c r="AI57" s="11" t="s">
        <v>1652</v>
      </c>
      <c r="AJ57" s="12"/>
      <c r="AK57" s="11" t="s">
        <v>1504</v>
      </c>
      <c r="AL57" s="11" t="s">
        <v>1505</v>
      </c>
      <c r="AM57" s="11" t="s">
        <v>1506</v>
      </c>
      <c r="AN57" s="11" t="str">
        <f t="shared" si="1"/>
        <v>P</v>
      </c>
      <c r="AO57" s="11" t="str">
        <f t="shared" si="2"/>
        <v>LE</v>
      </c>
      <c r="AP57" s="11" t="str">
        <f t="shared" si="2"/>
        <v>TO</v>
      </c>
      <c r="AQ57" s="11" t="str">
        <f t="shared" si="2"/>
        <v>LE</v>
      </c>
      <c r="AR57" s="11" t="str">
        <f t="shared" si="3"/>
        <v>68</v>
      </c>
      <c r="AS57" s="11" t="str">
        <f t="shared" si="4"/>
        <v>UPLETOLE68</v>
      </c>
      <c r="AT57" s="11" t="str">
        <f t="shared" si="9"/>
        <v>upletole68</v>
      </c>
      <c r="AU57" s="11" t="s">
        <v>1652</v>
      </c>
      <c r="AV57" s="11">
        <f t="shared" si="6"/>
        <v>1</v>
      </c>
    </row>
    <row r="58" spans="1:48" s="11" customFormat="1" ht="22.5" customHeight="1" x14ac:dyDescent="0.25">
      <c r="A58" s="7">
        <f>SUBTOTAL(3,$C$2:C58)</f>
        <v>57</v>
      </c>
      <c r="B58" s="7" t="s">
        <v>470</v>
      </c>
      <c r="C58" s="8">
        <v>57</v>
      </c>
      <c r="D58" s="7" t="s">
        <v>27</v>
      </c>
      <c r="E58" s="7" t="s">
        <v>496</v>
      </c>
      <c r="F58" s="7"/>
      <c r="G58" s="7"/>
      <c r="H58" s="7"/>
      <c r="I58" s="30">
        <v>1945483</v>
      </c>
      <c r="J58" s="30">
        <v>54644</v>
      </c>
      <c r="K58" s="31">
        <f t="shared" si="0"/>
        <v>2000127</v>
      </c>
      <c r="L58" s="7" t="s">
        <v>837</v>
      </c>
      <c r="M58" s="8" t="s">
        <v>838</v>
      </c>
      <c r="N58" s="8" t="s">
        <v>839</v>
      </c>
      <c r="O58" s="7" t="s">
        <v>1115</v>
      </c>
      <c r="P58" s="7" t="s">
        <v>862</v>
      </c>
      <c r="Q58" s="7" t="s">
        <v>1116</v>
      </c>
      <c r="R58" s="7" t="s">
        <v>1117</v>
      </c>
      <c r="S58" s="7"/>
      <c r="T58" s="7" t="s">
        <v>496</v>
      </c>
      <c r="U58" s="7"/>
      <c r="V58" s="8">
        <v>74169</v>
      </c>
      <c r="W58" s="8" t="s">
        <v>1118</v>
      </c>
      <c r="X58" s="10" t="s">
        <v>1119</v>
      </c>
      <c r="Y58" s="12" t="s">
        <v>497</v>
      </c>
      <c r="Z58" s="7" t="s">
        <v>47</v>
      </c>
      <c r="AA58" s="7" t="s">
        <v>99</v>
      </c>
      <c r="AB58" s="7" t="s">
        <v>498</v>
      </c>
      <c r="AC58" s="7" t="s">
        <v>499</v>
      </c>
      <c r="AD58" s="7" t="s">
        <v>500</v>
      </c>
      <c r="AE58" s="7" t="s">
        <v>501</v>
      </c>
      <c r="AF58" s="10" t="s">
        <v>502</v>
      </c>
      <c r="AG58" s="10" t="s">
        <v>503</v>
      </c>
      <c r="AH58" s="7"/>
      <c r="AI58" s="11" t="s">
        <v>1653</v>
      </c>
      <c r="AJ58" s="12"/>
      <c r="AK58" s="11" t="s">
        <v>1603</v>
      </c>
      <c r="AL58" s="11" t="s">
        <v>1507</v>
      </c>
      <c r="AM58" s="11" t="s">
        <v>1508</v>
      </c>
      <c r="AN58" s="11" t="str">
        <f t="shared" si="1"/>
        <v>T</v>
      </c>
      <c r="AO58" s="11" t="str">
        <f t="shared" si="2"/>
        <v>JU</v>
      </c>
      <c r="AP58" s="11" t="str">
        <f t="shared" si="2"/>
        <v>SO</v>
      </c>
      <c r="AQ58" s="11" t="str">
        <f t="shared" si="2"/>
        <v>CO</v>
      </c>
      <c r="AR58" s="11" t="str">
        <f t="shared" si="3"/>
        <v>78</v>
      </c>
      <c r="AS58" s="11" t="str">
        <f t="shared" si="4"/>
        <v>UTJUSOCO78</v>
      </c>
      <c r="AT58" s="11" t="str">
        <f t="shared" si="9"/>
        <v>utjusoco78</v>
      </c>
      <c r="AU58" s="11" t="s">
        <v>1653</v>
      </c>
      <c r="AV58" s="11">
        <f t="shared" si="6"/>
        <v>1</v>
      </c>
    </row>
    <row r="59" spans="1:48" s="11" customFormat="1" ht="22.5" customHeight="1" x14ac:dyDescent="0.25">
      <c r="A59" s="7">
        <f>SUBTOTAL(3,$C$2:C59)</f>
        <v>58</v>
      </c>
      <c r="B59" s="7" t="s">
        <v>470</v>
      </c>
      <c r="C59" s="8">
        <v>58</v>
      </c>
      <c r="D59" s="7" t="s">
        <v>27</v>
      </c>
      <c r="E59" s="7" t="s">
        <v>504</v>
      </c>
      <c r="F59" s="7"/>
      <c r="G59" s="7"/>
      <c r="H59" s="7"/>
      <c r="I59" s="33">
        <v>249658</v>
      </c>
      <c r="J59" s="34"/>
      <c r="K59" s="31">
        <f t="shared" si="0"/>
        <v>249658</v>
      </c>
      <c r="L59" s="7" t="s">
        <v>837</v>
      </c>
      <c r="M59" s="8" t="s">
        <v>838</v>
      </c>
      <c r="N59" s="8" t="s">
        <v>839</v>
      </c>
      <c r="O59" s="7" t="s">
        <v>1120</v>
      </c>
      <c r="P59" s="7" t="s">
        <v>841</v>
      </c>
      <c r="Q59" s="7" t="s">
        <v>1121</v>
      </c>
      <c r="R59" s="7" t="s">
        <v>504</v>
      </c>
      <c r="S59" s="7"/>
      <c r="T59" s="7" t="s">
        <v>504</v>
      </c>
      <c r="U59" s="7"/>
      <c r="V59" s="8">
        <v>74420</v>
      </c>
      <c r="W59" s="7" t="s">
        <v>1122</v>
      </c>
      <c r="X59" s="10" t="s">
        <v>1123</v>
      </c>
      <c r="Y59" s="12" t="s">
        <v>505</v>
      </c>
      <c r="Z59" s="7" t="s">
        <v>38</v>
      </c>
      <c r="AA59" s="7" t="s">
        <v>506</v>
      </c>
      <c r="AB59" s="7" t="s">
        <v>507</v>
      </c>
      <c r="AC59" s="7" t="s">
        <v>508</v>
      </c>
      <c r="AD59" s="7" t="s">
        <v>509</v>
      </c>
      <c r="AE59" s="7" t="s">
        <v>510</v>
      </c>
      <c r="AF59" s="10" t="s">
        <v>511</v>
      </c>
      <c r="AG59" s="10" t="s">
        <v>512</v>
      </c>
      <c r="AH59" s="7"/>
      <c r="AI59" s="11" t="s">
        <v>1654</v>
      </c>
      <c r="AJ59" s="12" t="s">
        <v>834</v>
      </c>
      <c r="AK59" s="11" t="s">
        <v>1606</v>
      </c>
      <c r="AL59" s="11" t="s">
        <v>1424</v>
      </c>
      <c r="AM59" s="11" t="s">
        <v>1509</v>
      </c>
      <c r="AN59" s="11" t="str">
        <f t="shared" si="1"/>
        <v>T</v>
      </c>
      <c r="AO59" s="11" t="str">
        <f t="shared" si="2"/>
        <v>JU</v>
      </c>
      <c r="AP59" s="11" t="str">
        <f t="shared" si="2"/>
        <v>GO</v>
      </c>
      <c r="AQ59" s="11" t="str">
        <f t="shared" si="2"/>
        <v>QU</v>
      </c>
      <c r="AR59" s="11" t="str">
        <f t="shared" si="3"/>
        <v>74</v>
      </c>
      <c r="AS59" s="11" t="str">
        <f t="shared" si="4"/>
        <v>UTJUGOQU74</v>
      </c>
      <c r="AT59" s="11" t="str">
        <f t="shared" si="9"/>
        <v>utjugoqu74</v>
      </c>
      <c r="AU59" s="11" t="s">
        <v>1654</v>
      </c>
      <c r="AV59" s="11">
        <f t="shared" si="6"/>
        <v>1</v>
      </c>
    </row>
    <row r="60" spans="1:48" s="11" customFormat="1" ht="22.5" customHeight="1" x14ac:dyDescent="0.25">
      <c r="A60" s="7">
        <f>SUBTOTAL(3,$C$2:C60)</f>
        <v>59</v>
      </c>
      <c r="B60" s="7" t="s">
        <v>470</v>
      </c>
      <c r="C60" s="8">
        <v>59</v>
      </c>
      <c r="D60" s="7" t="s">
        <v>27</v>
      </c>
      <c r="E60" s="7" t="s">
        <v>513</v>
      </c>
      <c r="F60" s="7"/>
      <c r="G60" s="7"/>
      <c r="H60" s="7"/>
      <c r="I60" s="33">
        <v>227359</v>
      </c>
      <c r="J60" s="34"/>
      <c r="K60" s="31">
        <f t="shared" si="0"/>
        <v>227359</v>
      </c>
      <c r="L60" s="7" t="s">
        <v>837</v>
      </c>
      <c r="M60" s="8" t="s">
        <v>838</v>
      </c>
      <c r="N60" s="8" t="s">
        <v>839</v>
      </c>
      <c r="O60" s="7" t="s">
        <v>1124</v>
      </c>
      <c r="P60" s="7" t="s">
        <v>841</v>
      </c>
      <c r="Q60" s="7" t="s">
        <v>1125</v>
      </c>
      <c r="R60" s="7" t="s">
        <v>661</v>
      </c>
      <c r="S60" s="7"/>
      <c r="T60" s="7" t="s">
        <v>513</v>
      </c>
      <c r="U60" s="7"/>
      <c r="V60" s="8">
        <v>75020</v>
      </c>
      <c r="W60" s="7" t="s">
        <v>1126</v>
      </c>
      <c r="X60" s="7" t="s">
        <v>1127</v>
      </c>
      <c r="Y60" s="12" t="s">
        <v>514</v>
      </c>
      <c r="Z60" s="7" t="s">
        <v>19</v>
      </c>
      <c r="AA60" s="7" t="s">
        <v>515</v>
      </c>
      <c r="AB60" s="7" t="s">
        <v>516</v>
      </c>
      <c r="AC60" s="7" t="s">
        <v>517</v>
      </c>
      <c r="AD60" s="7" t="s">
        <v>518</v>
      </c>
      <c r="AE60" s="7" t="s">
        <v>519</v>
      </c>
      <c r="AF60" s="10" t="s">
        <v>520</v>
      </c>
      <c r="AG60" s="10" t="s">
        <v>521</v>
      </c>
      <c r="AH60" s="7"/>
      <c r="AI60" s="11" t="s">
        <v>1655</v>
      </c>
      <c r="AJ60" s="12"/>
      <c r="AK60" s="11" t="s">
        <v>1510</v>
      </c>
      <c r="AL60" s="11" t="s">
        <v>1424</v>
      </c>
      <c r="AM60" s="11" t="s">
        <v>1511</v>
      </c>
      <c r="AN60" s="11" t="str">
        <f t="shared" si="1"/>
        <v>T</v>
      </c>
      <c r="AO60" s="11" t="str">
        <f t="shared" si="2"/>
        <v>NO</v>
      </c>
      <c r="AP60" s="11" t="str">
        <f t="shared" si="2"/>
        <v>GO</v>
      </c>
      <c r="AQ60" s="11" t="str">
        <f t="shared" si="2"/>
        <v>BA</v>
      </c>
      <c r="AR60" s="11" t="str">
        <f t="shared" si="3"/>
        <v>77</v>
      </c>
      <c r="AS60" s="11" t="str">
        <f t="shared" si="4"/>
        <v>UTNOGOBA77</v>
      </c>
      <c r="AT60" s="11" t="str">
        <f t="shared" si="9"/>
        <v>utnogoba77</v>
      </c>
      <c r="AU60" s="11" t="s">
        <v>1655</v>
      </c>
      <c r="AV60" s="11">
        <f t="shared" si="6"/>
        <v>1</v>
      </c>
    </row>
    <row r="61" spans="1:48" s="11" customFormat="1" ht="22.5" customHeight="1" x14ac:dyDescent="0.25">
      <c r="A61" s="7">
        <f>SUBTOTAL(3,$C$2:C61)</f>
        <v>60</v>
      </c>
      <c r="B61" s="7" t="s">
        <v>470</v>
      </c>
      <c r="C61" s="8">
        <v>60</v>
      </c>
      <c r="D61" s="7" t="s">
        <v>27</v>
      </c>
      <c r="E61" s="7" t="s">
        <v>470</v>
      </c>
      <c r="F61" s="7"/>
      <c r="G61" s="7"/>
      <c r="H61" s="7"/>
      <c r="I61" s="30">
        <v>377638</v>
      </c>
      <c r="J61" s="30">
        <v>130000</v>
      </c>
      <c r="K61" s="31">
        <f t="shared" si="0"/>
        <v>507638</v>
      </c>
      <c r="L61" s="7" t="s">
        <v>837</v>
      </c>
      <c r="M61" s="8" t="s">
        <v>838</v>
      </c>
      <c r="N61" s="8" t="s">
        <v>839</v>
      </c>
      <c r="O61" s="7" t="s">
        <v>1128</v>
      </c>
      <c r="P61" s="7" t="s">
        <v>841</v>
      </c>
      <c r="Q61" s="7" t="s">
        <v>1129</v>
      </c>
      <c r="R61" s="7" t="s">
        <v>470</v>
      </c>
      <c r="S61" s="7"/>
      <c r="T61" s="7" t="s">
        <v>470</v>
      </c>
      <c r="U61" s="7"/>
      <c r="V61" s="8">
        <v>72300</v>
      </c>
      <c r="W61" s="7" t="s">
        <v>1130</v>
      </c>
      <c r="X61" s="10" t="s">
        <v>1131</v>
      </c>
      <c r="Y61" s="9" t="s">
        <v>522</v>
      </c>
      <c r="Z61" s="7" t="s">
        <v>19</v>
      </c>
      <c r="AA61" s="7" t="s">
        <v>523</v>
      </c>
      <c r="AB61" s="7" t="s">
        <v>524</v>
      </c>
      <c r="AC61" s="7" t="s">
        <v>525</v>
      </c>
      <c r="AD61" s="7" t="s">
        <v>526</v>
      </c>
      <c r="AE61" s="7" t="s">
        <v>527</v>
      </c>
      <c r="AF61" s="10" t="s">
        <v>528</v>
      </c>
      <c r="AG61" s="7"/>
      <c r="AH61" s="7" t="s">
        <v>1354</v>
      </c>
      <c r="AI61" s="7" t="s">
        <v>1355</v>
      </c>
      <c r="AJ61" s="9"/>
      <c r="AK61" s="11" t="s">
        <v>1607</v>
      </c>
      <c r="AL61" s="11" t="s">
        <v>1481</v>
      </c>
      <c r="AM61" s="11" t="s">
        <v>1505</v>
      </c>
      <c r="AN61" s="11" t="str">
        <f t="shared" si="1"/>
        <v>T</v>
      </c>
      <c r="AO61" s="11" t="str">
        <f t="shared" si="2"/>
        <v>YA</v>
      </c>
      <c r="AP61" s="11" t="str">
        <f t="shared" si="2"/>
        <v>RA</v>
      </c>
      <c r="AQ61" s="11" t="str">
        <f t="shared" si="2"/>
        <v>TO</v>
      </c>
      <c r="AR61" s="11" t="str">
        <f t="shared" si="3"/>
        <v>79</v>
      </c>
      <c r="AS61" s="11" t="str">
        <f t="shared" si="4"/>
        <v>UTYARATO79</v>
      </c>
      <c r="AT61" s="11" t="str">
        <f t="shared" si="9"/>
        <v>utyarato79</v>
      </c>
      <c r="AU61" s="11" t="s">
        <v>1355</v>
      </c>
      <c r="AV61" s="11">
        <f t="shared" si="6"/>
        <v>1</v>
      </c>
    </row>
    <row r="62" spans="1:48" s="11" customFormat="1" ht="22.5" customHeight="1" x14ac:dyDescent="0.25">
      <c r="A62" s="7">
        <f>SUBTOTAL(3,$C$2:C62)</f>
        <v>61</v>
      </c>
      <c r="B62" s="7" t="s">
        <v>470</v>
      </c>
      <c r="C62" s="8">
        <v>61</v>
      </c>
      <c r="D62" s="7" t="s">
        <v>27</v>
      </c>
      <c r="E62" s="7" t="s">
        <v>529</v>
      </c>
      <c r="F62" s="7"/>
      <c r="G62" s="7"/>
      <c r="H62" s="7"/>
      <c r="I62" s="30">
        <v>862453</v>
      </c>
      <c r="J62" s="30">
        <v>100000</v>
      </c>
      <c r="K62" s="31">
        <f t="shared" si="0"/>
        <v>962453</v>
      </c>
      <c r="L62" s="7" t="s">
        <v>837</v>
      </c>
      <c r="M62" s="8" t="s">
        <v>849</v>
      </c>
      <c r="N62" s="8" t="s">
        <v>839</v>
      </c>
      <c r="O62" s="7" t="s">
        <v>1132</v>
      </c>
      <c r="P62" s="7" t="s">
        <v>851</v>
      </c>
      <c r="Q62" s="7" t="s">
        <v>1133</v>
      </c>
      <c r="R62" s="7" t="s">
        <v>529</v>
      </c>
      <c r="S62" s="7"/>
      <c r="T62" s="7" t="s">
        <v>529</v>
      </c>
      <c r="U62" s="7"/>
      <c r="V62" s="8">
        <v>75483</v>
      </c>
      <c r="W62" s="7" t="s">
        <v>1134</v>
      </c>
      <c r="X62" s="10" t="s">
        <v>1135</v>
      </c>
      <c r="Y62" s="12" t="s">
        <v>530</v>
      </c>
      <c r="Z62" s="7" t="s">
        <v>38</v>
      </c>
      <c r="AA62" s="7" t="s">
        <v>531</v>
      </c>
      <c r="AB62" s="7" t="s">
        <v>532</v>
      </c>
      <c r="AC62" s="7" t="s">
        <v>533</v>
      </c>
      <c r="AD62" s="7" t="s">
        <v>534</v>
      </c>
      <c r="AE62" s="7" t="s">
        <v>535</v>
      </c>
      <c r="AF62" s="10" t="s">
        <v>536</v>
      </c>
      <c r="AG62" s="10" t="s">
        <v>537</v>
      </c>
      <c r="AH62" s="7"/>
      <c r="AI62" s="11" t="s">
        <v>1656</v>
      </c>
      <c r="AJ62" s="12" t="s">
        <v>1426</v>
      </c>
      <c r="AK62" s="11" t="s">
        <v>1608</v>
      </c>
      <c r="AL62" s="11" t="s">
        <v>1512</v>
      </c>
      <c r="AM62" s="11" t="s">
        <v>1513</v>
      </c>
      <c r="AN62" s="11" t="str">
        <f t="shared" si="1"/>
        <v>T</v>
      </c>
      <c r="AO62" s="11" t="str">
        <f t="shared" si="2"/>
        <v>ED</v>
      </c>
      <c r="AP62" s="11" t="str">
        <f t="shared" si="2"/>
        <v>RO</v>
      </c>
      <c r="AQ62" s="11" t="str">
        <f t="shared" si="2"/>
        <v>PE</v>
      </c>
      <c r="AR62" s="11" t="str">
        <f t="shared" si="3"/>
        <v>76</v>
      </c>
      <c r="AS62" s="11" t="str">
        <f t="shared" si="4"/>
        <v>UTEDROPE76</v>
      </c>
      <c r="AT62" s="11" t="str">
        <f t="shared" si="9"/>
        <v>utedrope76</v>
      </c>
      <c r="AU62" s="11" t="s">
        <v>1656</v>
      </c>
      <c r="AV62" s="11">
        <f t="shared" si="6"/>
        <v>1</v>
      </c>
    </row>
    <row r="63" spans="1:48" s="11" customFormat="1" ht="22.5" customHeight="1" x14ac:dyDescent="0.25">
      <c r="A63" s="7">
        <f>SUBTOTAL(3,$C$2:C63)</f>
        <v>62</v>
      </c>
      <c r="B63" s="7" t="s">
        <v>470</v>
      </c>
      <c r="C63" s="8">
        <v>62</v>
      </c>
      <c r="D63" s="7" t="s">
        <v>27</v>
      </c>
      <c r="E63" s="7" t="s">
        <v>538</v>
      </c>
      <c r="F63" s="7"/>
      <c r="G63" s="7"/>
      <c r="H63" s="7"/>
      <c r="I63" s="30">
        <v>77634</v>
      </c>
      <c r="J63" s="30">
        <v>130000</v>
      </c>
      <c r="K63" s="31">
        <f t="shared" si="0"/>
        <v>207634</v>
      </c>
      <c r="L63" s="7" t="s">
        <v>837</v>
      </c>
      <c r="M63" s="8" t="s">
        <v>849</v>
      </c>
      <c r="N63" s="8" t="s">
        <v>839</v>
      </c>
      <c r="O63" s="7" t="s">
        <v>1136</v>
      </c>
      <c r="P63" s="7" t="s">
        <v>841</v>
      </c>
      <c r="Q63" s="7" t="s">
        <v>1137</v>
      </c>
      <c r="R63" s="7" t="s">
        <v>538</v>
      </c>
      <c r="S63" s="7"/>
      <c r="T63" s="7" t="s">
        <v>538</v>
      </c>
      <c r="U63" s="7"/>
      <c r="V63" s="8">
        <v>73080</v>
      </c>
      <c r="W63" s="7" t="s">
        <v>1138</v>
      </c>
      <c r="X63" s="7" t="s">
        <v>1139</v>
      </c>
      <c r="Y63" s="9" t="s">
        <v>539</v>
      </c>
      <c r="Z63" s="7" t="s">
        <v>19</v>
      </c>
      <c r="AA63" s="7" t="s">
        <v>540</v>
      </c>
      <c r="AB63" s="7" t="s">
        <v>541</v>
      </c>
      <c r="AC63" s="7" t="s">
        <v>542</v>
      </c>
      <c r="AD63" s="7" t="s">
        <v>543</v>
      </c>
      <c r="AE63" s="7" t="s">
        <v>544</v>
      </c>
      <c r="AF63" s="10" t="s">
        <v>545</v>
      </c>
      <c r="AG63" s="10" t="s">
        <v>546</v>
      </c>
      <c r="AH63" s="7" t="s">
        <v>1356</v>
      </c>
      <c r="AI63" s="7" t="s">
        <v>1357</v>
      </c>
      <c r="AJ63" s="9"/>
      <c r="AK63" s="11" t="s">
        <v>1609</v>
      </c>
      <c r="AL63" s="11" t="s">
        <v>1514</v>
      </c>
      <c r="AM63" s="11" t="s">
        <v>1458</v>
      </c>
      <c r="AN63" s="11" t="str">
        <f t="shared" si="1"/>
        <v>T</v>
      </c>
      <c r="AO63" s="11" t="str">
        <f t="shared" si="2"/>
        <v>MA</v>
      </c>
      <c r="AP63" s="11" t="str">
        <f t="shared" si="2"/>
        <v>AL</v>
      </c>
      <c r="AQ63" s="11" t="str">
        <f t="shared" si="2"/>
        <v>GU</v>
      </c>
      <c r="AR63" s="11" t="str">
        <f t="shared" si="3"/>
        <v>57</v>
      </c>
      <c r="AS63" s="11" t="str">
        <f t="shared" si="4"/>
        <v>UTMAALGU57</v>
      </c>
      <c r="AT63" s="11" t="str">
        <f t="shared" si="9"/>
        <v>utmaalgu57</v>
      </c>
      <c r="AU63" s="11" t="s">
        <v>1357</v>
      </c>
      <c r="AV63" s="11">
        <f t="shared" si="6"/>
        <v>1</v>
      </c>
    </row>
    <row r="64" spans="1:48" s="11" customFormat="1" ht="22.5" customHeight="1" x14ac:dyDescent="0.25">
      <c r="A64" s="7">
        <f>SUBTOTAL(3,$C$2:C64)</f>
        <v>63</v>
      </c>
      <c r="B64" s="7" t="s">
        <v>470</v>
      </c>
      <c r="C64" s="8">
        <v>63</v>
      </c>
      <c r="D64" s="7" t="s">
        <v>27</v>
      </c>
      <c r="E64" s="7" t="s">
        <v>547</v>
      </c>
      <c r="F64" s="7"/>
      <c r="G64" s="7"/>
      <c r="H64" s="7"/>
      <c r="I64" s="30">
        <v>383564</v>
      </c>
      <c r="J64" s="30">
        <v>101867</v>
      </c>
      <c r="K64" s="31">
        <f t="shared" si="0"/>
        <v>485431</v>
      </c>
      <c r="L64" s="7" t="s">
        <v>837</v>
      </c>
      <c r="M64" s="8" t="s">
        <v>849</v>
      </c>
      <c r="N64" s="8" t="s">
        <v>839</v>
      </c>
      <c r="O64" s="7" t="s">
        <v>1140</v>
      </c>
      <c r="P64" s="7" t="s">
        <v>841</v>
      </c>
      <c r="Q64" s="7" t="s">
        <v>1141</v>
      </c>
      <c r="R64" s="7" t="s">
        <v>1142</v>
      </c>
      <c r="S64" s="7"/>
      <c r="T64" s="7" t="s">
        <v>547</v>
      </c>
      <c r="U64" s="7"/>
      <c r="V64" s="8">
        <v>75859</v>
      </c>
      <c r="W64" s="7" t="s">
        <v>1143</v>
      </c>
      <c r="X64" s="10" t="s">
        <v>1144</v>
      </c>
      <c r="Y64" s="9" t="s">
        <v>548</v>
      </c>
      <c r="Z64" s="7" t="s">
        <v>19</v>
      </c>
      <c r="AA64" s="7" t="s">
        <v>549</v>
      </c>
      <c r="AB64" s="7" t="s">
        <v>550</v>
      </c>
      <c r="AC64" s="7" t="s">
        <v>551</v>
      </c>
      <c r="AD64" s="7" t="s">
        <v>552</v>
      </c>
      <c r="AE64" s="7" t="s">
        <v>553</v>
      </c>
      <c r="AF64" s="10" t="s">
        <v>554</v>
      </c>
      <c r="AG64" s="10" t="s">
        <v>555</v>
      </c>
      <c r="AH64" s="7" t="s">
        <v>1358</v>
      </c>
      <c r="AI64" s="7" t="s">
        <v>1359</v>
      </c>
      <c r="AJ64" s="9"/>
      <c r="AK64" s="11" t="s">
        <v>1515</v>
      </c>
      <c r="AL64" s="11" t="s">
        <v>1516</v>
      </c>
      <c r="AM64" s="11" t="s">
        <v>885</v>
      </c>
      <c r="AN64" s="11" t="str">
        <f t="shared" si="1"/>
        <v>T</v>
      </c>
      <c r="AO64" s="11" t="str">
        <f t="shared" si="2"/>
        <v>MA</v>
      </c>
      <c r="AP64" s="11" t="str">
        <f t="shared" si="2"/>
        <v>OR</v>
      </c>
      <c r="AQ64" s="11" t="str">
        <f t="shared" si="2"/>
        <v>JU</v>
      </c>
      <c r="AR64" s="11" t="str">
        <f t="shared" si="3"/>
        <v>94</v>
      </c>
      <c r="AS64" s="11" t="str">
        <f t="shared" si="4"/>
        <v>UTMAORJU94</v>
      </c>
      <c r="AT64" s="11" t="str">
        <f t="shared" si="9"/>
        <v>utmaorju94</v>
      </c>
      <c r="AU64" s="11" t="s">
        <v>1359</v>
      </c>
      <c r="AV64" s="11">
        <f t="shared" si="6"/>
        <v>1</v>
      </c>
    </row>
    <row r="65" spans="1:48" s="11" customFormat="1" ht="22.5" customHeight="1" x14ac:dyDescent="0.25">
      <c r="A65" s="7">
        <f>SUBTOTAL(3,$C$2:C65)</f>
        <v>64</v>
      </c>
      <c r="B65" s="7" t="s">
        <v>556</v>
      </c>
      <c r="C65" s="8">
        <v>64</v>
      </c>
      <c r="D65" s="7" t="s">
        <v>16</v>
      </c>
      <c r="E65" s="7" t="s">
        <v>557</v>
      </c>
      <c r="F65" s="7"/>
      <c r="G65" s="7"/>
      <c r="H65" s="7"/>
      <c r="I65" s="33">
        <v>325750</v>
      </c>
      <c r="J65" s="34"/>
      <c r="K65" s="31">
        <f t="shared" si="0"/>
        <v>325750</v>
      </c>
      <c r="L65" s="7" t="s">
        <v>837</v>
      </c>
      <c r="M65" s="8" t="s">
        <v>838</v>
      </c>
      <c r="N65" s="8" t="s">
        <v>839</v>
      </c>
      <c r="O65" s="7" t="s">
        <v>1145</v>
      </c>
      <c r="P65" s="7" t="s">
        <v>851</v>
      </c>
      <c r="Q65" s="7" t="s">
        <v>1146</v>
      </c>
      <c r="R65" s="7" t="s">
        <v>1147</v>
      </c>
      <c r="S65" s="7"/>
      <c r="T65" s="7" t="s">
        <v>1148</v>
      </c>
      <c r="U65" s="7"/>
      <c r="V65" s="8">
        <v>76240</v>
      </c>
      <c r="W65" s="7" t="s">
        <v>1149</v>
      </c>
      <c r="X65" s="10" t="s">
        <v>1150</v>
      </c>
      <c r="Y65" s="12" t="s">
        <v>558</v>
      </c>
      <c r="Z65" s="7" t="s">
        <v>19</v>
      </c>
      <c r="AA65" s="7" t="s">
        <v>559</v>
      </c>
      <c r="AB65" s="7" t="s">
        <v>560</v>
      </c>
      <c r="AC65" s="7" t="s">
        <v>561</v>
      </c>
      <c r="AD65" s="7" t="s">
        <v>562</v>
      </c>
      <c r="AE65" s="7" t="s">
        <v>563</v>
      </c>
      <c r="AF65" s="10" t="s">
        <v>564</v>
      </c>
      <c r="AG65" s="7"/>
      <c r="AH65" s="7"/>
      <c r="AI65" s="11" t="s">
        <v>1657</v>
      </c>
      <c r="AJ65" s="12"/>
      <c r="AK65" s="11" t="s">
        <v>1517</v>
      </c>
      <c r="AL65" s="11" t="s">
        <v>1451</v>
      </c>
      <c r="AM65" s="11" t="s">
        <v>1396</v>
      </c>
      <c r="AN65" s="11" t="str">
        <f t="shared" si="1"/>
        <v>P</v>
      </c>
      <c r="AO65" s="11" t="str">
        <f t="shared" si="2"/>
        <v>GR</v>
      </c>
      <c r="AP65" s="11" t="str">
        <f t="shared" si="2"/>
        <v>MA</v>
      </c>
      <c r="AQ65" s="11" t="str">
        <f t="shared" si="2"/>
        <v>GA</v>
      </c>
      <c r="AR65" s="11" t="str">
        <f t="shared" si="3"/>
        <v>79</v>
      </c>
      <c r="AS65" s="11" t="str">
        <f t="shared" si="4"/>
        <v>UPGRMAGA79</v>
      </c>
      <c r="AT65" s="11" t="str">
        <f t="shared" si="9"/>
        <v>upgrmaga79</v>
      </c>
      <c r="AU65" s="11" t="s">
        <v>1657</v>
      </c>
      <c r="AV65" s="11">
        <f t="shared" si="6"/>
        <v>1</v>
      </c>
    </row>
    <row r="66" spans="1:48" s="11" customFormat="1" ht="22.5" customHeight="1" x14ac:dyDescent="0.25">
      <c r="A66" s="7">
        <f>SUBTOTAL(3,$C$2:C66)</f>
        <v>65</v>
      </c>
      <c r="B66" s="7" t="s">
        <v>556</v>
      </c>
      <c r="C66" s="8">
        <v>65</v>
      </c>
      <c r="D66" s="7" t="s">
        <v>27</v>
      </c>
      <c r="E66" s="7" t="s">
        <v>565</v>
      </c>
      <c r="F66" s="7"/>
      <c r="G66" s="7"/>
      <c r="H66" s="7"/>
      <c r="I66" s="30">
        <v>513036</v>
      </c>
      <c r="J66" s="30">
        <v>120000</v>
      </c>
      <c r="K66" s="31">
        <f t="shared" si="0"/>
        <v>633036</v>
      </c>
      <c r="L66" s="7" t="s">
        <v>837</v>
      </c>
      <c r="M66" s="8" t="s">
        <v>838</v>
      </c>
      <c r="N66" s="8" t="s">
        <v>839</v>
      </c>
      <c r="O66" s="7" t="s">
        <v>1151</v>
      </c>
      <c r="P66" s="7" t="s">
        <v>841</v>
      </c>
      <c r="Q66" s="7" t="s">
        <v>1152</v>
      </c>
      <c r="R66" s="7" t="s">
        <v>1153</v>
      </c>
      <c r="S66" s="7"/>
      <c r="T66" s="7" t="s">
        <v>1154</v>
      </c>
      <c r="U66" s="7"/>
      <c r="V66" s="8">
        <v>76278</v>
      </c>
      <c r="W66" s="7" t="s">
        <v>1155</v>
      </c>
      <c r="X66" s="10" t="s">
        <v>1156</v>
      </c>
      <c r="Y66" s="12" t="s">
        <v>566</v>
      </c>
      <c r="Z66" s="7" t="s">
        <v>47</v>
      </c>
      <c r="AA66" s="7" t="s">
        <v>567</v>
      </c>
      <c r="AB66" s="7" t="s">
        <v>568</v>
      </c>
      <c r="AC66" s="7" t="s">
        <v>569</v>
      </c>
      <c r="AD66" s="7" t="s">
        <v>570</v>
      </c>
      <c r="AE66" s="7" t="s">
        <v>571</v>
      </c>
      <c r="AF66" s="10" t="s">
        <v>572</v>
      </c>
      <c r="AG66" s="7"/>
      <c r="AH66" s="7"/>
      <c r="AI66" s="11" t="s">
        <v>1658</v>
      </c>
      <c r="AJ66" s="12"/>
      <c r="AK66" s="11" t="s">
        <v>1518</v>
      </c>
      <c r="AL66" s="11" t="s">
        <v>1519</v>
      </c>
      <c r="AM66" s="11" t="s">
        <v>1520</v>
      </c>
      <c r="AN66" s="11" t="str">
        <f t="shared" si="1"/>
        <v>T</v>
      </c>
      <c r="AO66" s="11" t="str">
        <f t="shared" si="2"/>
        <v>BE</v>
      </c>
      <c r="AP66" s="11" t="str">
        <f t="shared" si="2"/>
        <v>VI</v>
      </c>
      <c r="AQ66" s="11" t="str">
        <f t="shared" si="2"/>
        <v>CH</v>
      </c>
      <c r="AR66" s="11" t="str">
        <f t="shared" si="3"/>
        <v>92</v>
      </c>
      <c r="AS66" s="11" t="str">
        <f t="shared" si="4"/>
        <v>UTBEVICH92</v>
      </c>
      <c r="AT66" s="11" t="str">
        <f t="shared" si="9"/>
        <v>utbevich92</v>
      </c>
      <c r="AU66" s="11" t="s">
        <v>1658</v>
      </c>
      <c r="AV66" s="11">
        <f t="shared" si="6"/>
        <v>1</v>
      </c>
    </row>
    <row r="67" spans="1:48" s="11" customFormat="1" ht="22.5" customHeight="1" x14ac:dyDescent="0.25">
      <c r="A67" s="7">
        <f>SUBTOTAL(3,$C$2:C67)</f>
        <v>66</v>
      </c>
      <c r="B67" s="7" t="s">
        <v>556</v>
      </c>
      <c r="C67" s="8">
        <v>66</v>
      </c>
      <c r="D67" s="7" t="s">
        <v>27</v>
      </c>
      <c r="E67" s="7" t="s">
        <v>556</v>
      </c>
      <c r="F67" s="7"/>
      <c r="G67" s="7"/>
      <c r="H67" s="7"/>
      <c r="I67" s="30">
        <v>211568</v>
      </c>
      <c r="J67" s="30">
        <v>100000</v>
      </c>
      <c r="K67" s="31">
        <f t="shared" ref="K67:K94" si="10">I67+J67</f>
        <v>311568</v>
      </c>
      <c r="L67" s="7" t="s">
        <v>837</v>
      </c>
      <c r="M67" s="8" t="s">
        <v>838</v>
      </c>
      <c r="N67" s="8" t="s">
        <v>839</v>
      </c>
      <c r="O67" s="7" t="s">
        <v>1157</v>
      </c>
      <c r="P67" s="7" t="s">
        <v>841</v>
      </c>
      <c r="Q67" s="7" t="s">
        <v>1158</v>
      </c>
      <c r="R67" s="7" t="s">
        <v>556</v>
      </c>
      <c r="S67" s="7"/>
      <c r="T67" s="7" t="s">
        <v>556</v>
      </c>
      <c r="U67" s="7"/>
      <c r="V67" s="8">
        <v>76148</v>
      </c>
      <c r="W67" s="7" t="s">
        <v>1159</v>
      </c>
      <c r="X67" s="10" t="s">
        <v>1160</v>
      </c>
      <c r="Y67" s="9" t="s">
        <v>573</v>
      </c>
      <c r="Z67" s="7" t="s">
        <v>65</v>
      </c>
      <c r="AA67" s="7" t="s">
        <v>574</v>
      </c>
      <c r="AB67" s="7" t="s">
        <v>575</v>
      </c>
      <c r="AC67" s="7" t="s">
        <v>576</v>
      </c>
      <c r="AD67" s="7" t="s">
        <v>577</v>
      </c>
      <c r="AE67" s="7" t="s">
        <v>578</v>
      </c>
      <c r="AF67" s="10" t="s">
        <v>579</v>
      </c>
      <c r="AG67" s="7"/>
      <c r="AH67" s="7" t="s">
        <v>1360</v>
      </c>
      <c r="AI67" s="7" t="s">
        <v>1361</v>
      </c>
      <c r="AJ67" s="9" t="s">
        <v>1521</v>
      </c>
      <c r="AK67" s="11" t="s">
        <v>1522</v>
      </c>
      <c r="AL67" s="11" t="s">
        <v>1399</v>
      </c>
      <c r="AM67" s="11" t="s">
        <v>1523</v>
      </c>
      <c r="AN67" s="11" t="str">
        <f t="shared" ref="AN67:AN94" si="11">MID(D67,1,1)</f>
        <v>T</v>
      </c>
      <c r="AO67" s="11" t="str">
        <f t="shared" ref="AO67:AQ94" si="12">MID(AK67,1,2)</f>
        <v>CL</v>
      </c>
      <c r="AP67" s="11" t="str">
        <f t="shared" si="12"/>
        <v>ME</v>
      </c>
      <c r="AQ67" s="11" t="str">
        <f t="shared" si="12"/>
        <v>RA</v>
      </c>
      <c r="AR67" s="11" t="str">
        <f t="shared" ref="AR67:AR94" si="13">MID(AB67,5,2)</f>
        <v>77</v>
      </c>
      <c r="AS67" s="11" t="str">
        <f t="shared" ref="AS67:AS94" si="14">CONCATENATE("U",AN67,AO67,AP67,AQ67,AR67)</f>
        <v>UTCLMERA77</v>
      </c>
      <c r="AT67" s="11" t="str">
        <f t="shared" ref="AT67:AT82" si="15">LOWER(AS67)</f>
        <v>utclmera77</v>
      </c>
      <c r="AU67" s="11" t="s">
        <v>1361</v>
      </c>
      <c r="AV67" s="11">
        <f t="shared" ref="AV67:AV94" si="16">IF(AI67=AU67,1,0)</f>
        <v>1</v>
      </c>
    </row>
    <row r="68" spans="1:48" s="11" customFormat="1" ht="22.5" customHeight="1" x14ac:dyDescent="0.25">
      <c r="A68" s="7">
        <f>SUBTOTAL(3,$C$2:C68)</f>
        <v>67</v>
      </c>
      <c r="B68" s="7" t="s">
        <v>580</v>
      </c>
      <c r="C68" s="8">
        <v>67</v>
      </c>
      <c r="D68" s="7" t="s">
        <v>16</v>
      </c>
      <c r="E68" s="13" t="s">
        <v>581</v>
      </c>
      <c r="F68" s="13"/>
      <c r="G68" s="13"/>
      <c r="H68" s="13"/>
      <c r="I68" s="35"/>
      <c r="J68" s="30">
        <v>56323</v>
      </c>
      <c r="K68" s="31">
        <f t="shared" si="10"/>
        <v>56323</v>
      </c>
      <c r="L68" s="7" t="s">
        <v>837</v>
      </c>
      <c r="M68" s="8" t="s">
        <v>892</v>
      </c>
      <c r="N68" s="8" t="s">
        <v>839</v>
      </c>
      <c r="O68" s="7" t="s">
        <v>1161</v>
      </c>
      <c r="P68" s="7" t="s">
        <v>851</v>
      </c>
      <c r="Q68" s="7" t="s">
        <v>1162</v>
      </c>
      <c r="R68" s="7" t="s">
        <v>581</v>
      </c>
      <c r="S68" s="7"/>
      <c r="T68" s="7" t="s">
        <v>581</v>
      </c>
      <c r="U68" s="7"/>
      <c r="V68" s="8">
        <v>77930</v>
      </c>
      <c r="W68" s="7" t="s">
        <v>586</v>
      </c>
      <c r="X68" s="7" t="s">
        <v>1163</v>
      </c>
      <c r="Y68" s="12" t="s">
        <v>582</v>
      </c>
      <c r="Z68" s="7" t="s">
        <v>47</v>
      </c>
      <c r="AA68" s="7" t="s">
        <v>583</v>
      </c>
      <c r="AB68" s="7" t="s">
        <v>584</v>
      </c>
      <c r="AC68" s="7" t="s">
        <v>585</v>
      </c>
      <c r="AD68" s="7" t="s">
        <v>586</v>
      </c>
      <c r="AE68" s="7" t="s">
        <v>587</v>
      </c>
      <c r="AF68" s="10" t="s">
        <v>588</v>
      </c>
      <c r="AG68" s="10" t="s">
        <v>589</v>
      </c>
      <c r="AH68" s="7"/>
      <c r="AI68" s="11" t="s">
        <v>1659</v>
      </c>
      <c r="AJ68" s="12"/>
      <c r="AK68" s="11" t="s">
        <v>1610</v>
      </c>
      <c r="AL68" s="11" t="s">
        <v>1576</v>
      </c>
      <c r="AM68" s="11" t="s">
        <v>1524</v>
      </c>
      <c r="AN68" s="11" t="str">
        <f t="shared" si="11"/>
        <v>P</v>
      </c>
      <c r="AO68" s="11" t="str">
        <f t="shared" si="12"/>
        <v>JO</v>
      </c>
      <c r="AP68" s="11" t="str">
        <f t="shared" si="12"/>
        <v>DE</v>
      </c>
      <c r="AQ68" s="11" t="str">
        <f t="shared" si="12"/>
        <v>RE</v>
      </c>
      <c r="AR68" s="11" t="str">
        <f t="shared" si="13"/>
        <v>81</v>
      </c>
      <c r="AS68" s="11" t="str">
        <f t="shared" si="14"/>
        <v>UPJODERE81</v>
      </c>
      <c r="AT68" s="11" t="str">
        <f t="shared" si="15"/>
        <v>upjodere81</v>
      </c>
      <c r="AU68" s="11" t="s">
        <v>1659</v>
      </c>
      <c r="AV68" s="11">
        <f t="shared" si="16"/>
        <v>1</v>
      </c>
    </row>
    <row r="69" spans="1:48" s="11" customFormat="1" ht="22.5" customHeight="1" x14ac:dyDescent="0.25">
      <c r="A69" s="7">
        <f>SUBTOTAL(3,$C$2:C69)</f>
        <v>68</v>
      </c>
      <c r="B69" s="7" t="s">
        <v>580</v>
      </c>
      <c r="C69" s="8">
        <v>68</v>
      </c>
      <c r="D69" s="7" t="s">
        <v>16</v>
      </c>
      <c r="E69" s="7" t="s">
        <v>580</v>
      </c>
      <c r="F69" s="7"/>
      <c r="G69" s="7"/>
      <c r="H69" s="7"/>
      <c r="I69" s="33">
        <v>227031</v>
      </c>
      <c r="J69" s="34"/>
      <c r="K69" s="31">
        <f t="shared" si="10"/>
        <v>227031</v>
      </c>
      <c r="L69" s="7" t="s">
        <v>837</v>
      </c>
      <c r="M69" s="8" t="s">
        <v>838</v>
      </c>
      <c r="N69" s="8" t="s">
        <v>839</v>
      </c>
      <c r="O69" s="7" t="s">
        <v>1164</v>
      </c>
      <c r="P69" s="7" t="s">
        <v>841</v>
      </c>
      <c r="Q69" s="7" t="s">
        <v>1165</v>
      </c>
      <c r="R69" s="7" t="s">
        <v>598</v>
      </c>
      <c r="S69" s="7"/>
      <c r="T69" s="7" t="s">
        <v>1166</v>
      </c>
      <c r="U69" s="7"/>
      <c r="V69" s="8">
        <v>77500</v>
      </c>
      <c r="W69" s="7" t="s">
        <v>1167</v>
      </c>
      <c r="X69" s="7" t="s">
        <v>1168</v>
      </c>
      <c r="Y69" s="12" t="s">
        <v>590</v>
      </c>
      <c r="Z69" s="7" t="s">
        <v>38</v>
      </c>
      <c r="AA69" s="7" t="s">
        <v>591</v>
      </c>
      <c r="AB69" s="7" t="s">
        <v>592</v>
      </c>
      <c r="AC69" s="7" t="s">
        <v>593</v>
      </c>
      <c r="AD69" s="7" t="s">
        <v>594</v>
      </c>
      <c r="AE69" s="7" t="s">
        <v>595</v>
      </c>
      <c r="AF69" s="10" t="s">
        <v>596</v>
      </c>
      <c r="AG69" s="10" t="s">
        <v>597</v>
      </c>
      <c r="AH69" s="7"/>
      <c r="AI69" s="11" t="s">
        <v>1677</v>
      </c>
      <c r="AJ69" s="12" t="s">
        <v>1394</v>
      </c>
      <c r="AK69" s="11" t="s">
        <v>1611</v>
      </c>
      <c r="AL69" s="11" t="s">
        <v>1460</v>
      </c>
      <c r="AM69" s="11" t="s">
        <v>1467</v>
      </c>
      <c r="AN69" s="11" t="str">
        <f t="shared" si="11"/>
        <v>P</v>
      </c>
      <c r="AO69" s="11" t="str">
        <f t="shared" si="12"/>
        <v>JO</v>
      </c>
      <c r="AP69" s="11" t="str">
        <f t="shared" si="12"/>
        <v>GU</v>
      </c>
      <c r="AQ69" s="11" t="str">
        <f t="shared" si="12"/>
        <v>PÉ</v>
      </c>
      <c r="AR69" s="11" t="str">
        <f t="shared" si="13"/>
        <v>74</v>
      </c>
      <c r="AS69" s="11" t="str">
        <f t="shared" si="14"/>
        <v>UPJOGUPÉ74</v>
      </c>
      <c r="AT69" s="11" t="str">
        <f t="shared" si="15"/>
        <v>upjogupé74</v>
      </c>
      <c r="AU69" s="11" t="s">
        <v>1677</v>
      </c>
      <c r="AV69" s="11">
        <f t="shared" si="16"/>
        <v>1</v>
      </c>
    </row>
    <row r="70" spans="1:48" s="11" customFormat="1" ht="22.5" customHeight="1" x14ac:dyDescent="0.25">
      <c r="A70" s="7">
        <f>SUBTOTAL(3,$C$2:C70)</f>
        <v>69</v>
      </c>
      <c r="B70" s="7" t="s">
        <v>580</v>
      </c>
      <c r="C70" s="8">
        <v>69</v>
      </c>
      <c r="D70" s="7" t="s">
        <v>27</v>
      </c>
      <c r="E70" s="7" t="s">
        <v>598</v>
      </c>
      <c r="F70" s="7"/>
      <c r="G70" s="7"/>
      <c r="H70" s="7"/>
      <c r="I70" s="30">
        <v>698900</v>
      </c>
      <c r="J70" s="30">
        <v>473264</v>
      </c>
      <c r="K70" s="31">
        <f t="shared" si="10"/>
        <v>1172164</v>
      </c>
      <c r="L70" s="7" t="s">
        <v>837</v>
      </c>
      <c r="M70" s="8" t="s">
        <v>849</v>
      </c>
      <c r="N70" s="8" t="s">
        <v>839</v>
      </c>
      <c r="O70" s="7" t="s">
        <v>1169</v>
      </c>
      <c r="P70" s="7" t="s">
        <v>841</v>
      </c>
      <c r="Q70" s="7" t="s">
        <v>1170</v>
      </c>
      <c r="R70" s="7" t="s">
        <v>598</v>
      </c>
      <c r="S70" s="7"/>
      <c r="T70" s="7" t="s">
        <v>1166</v>
      </c>
      <c r="U70" s="7"/>
      <c r="V70" s="8">
        <v>77565</v>
      </c>
      <c r="W70" s="7" t="s">
        <v>1171</v>
      </c>
      <c r="X70" s="10" t="s">
        <v>1172</v>
      </c>
      <c r="Y70" s="9" t="s">
        <v>599</v>
      </c>
      <c r="Z70" s="7" t="s">
        <v>65</v>
      </c>
      <c r="AA70" s="7" t="s">
        <v>282</v>
      </c>
      <c r="AB70" s="7" t="s">
        <v>600</v>
      </c>
      <c r="AC70" s="7" t="s">
        <v>601</v>
      </c>
      <c r="AD70" s="7" t="s">
        <v>602</v>
      </c>
      <c r="AE70" s="7" t="s">
        <v>603</v>
      </c>
      <c r="AF70" s="10" t="s">
        <v>604</v>
      </c>
      <c r="AG70" s="10" t="s">
        <v>605</v>
      </c>
      <c r="AH70" s="7" t="s">
        <v>1362</v>
      </c>
      <c r="AI70" s="7" t="s">
        <v>1363</v>
      </c>
      <c r="AJ70" s="9" t="s">
        <v>1525</v>
      </c>
      <c r="AK70" s="11" t="s">
        <v>1612</v>
      </c>
      <c r="AL70" s="11" t="s">
        <v>1460</v>
      </c>
      <c r="AM70" s="11" t="s">
        <v>1526</v>
      </c>
      <c r="AN70" s="11" t="str">
        <f t="shared" si="11"/>
        <v>T</v>
      </c>
      <c r="AO70" s="11" t="str">
        <f t="shared" si="12"/>
        <v>EL</v>
      </c>
      <c r="AP70" s="11" t="str">
        <f t="shared" si="12"/>
        <v>GU</v>
      </c>
      <c r="AQ70" s="11" t="str">
        <f t="shared" si="12"/>
        <v>CA</v>
      </c>
      <c r="AR70" s="11" t="str">
        <f t="shared" si="13"/>
        <v>61</v>
      </c>
      <c r="AS70" s="11" t="str">
        <f t="shared" si="14"/>
        <v>UTELGUCA61</v>
      </c>
      <c r="AT70" s="11" t="str">
        <f t="shared" si="15"/>
        <v>utelguca61</v>
      </c>
      <c r="AU70" s="11" t="s">
        <v>1363</v>
      </c>
      <c r="AV70" s="11">
        <f t="shared" si="16"/>
        <v>1</v>
      </c>
    </row>
    <row r="71" spans="1:48" s="11" customFormat="1" ht="22.5" customHeight="1" x14ac:dyDescent="0.25">
      <c r="A71" s="7">
        <f>SUBTOTAL(3,$C$2:C71)</f>
        <v>70</v>
      </c>
      <c r="B71" s="7" t="s">
        <v>606</v>
      </c>
      <c r="C71" s="8">
        <v>70</v>
      </c>
      <c r="D71" s="7" t="s">
        <v>16</v>
      </c>
      <c r="E71" s="7" t="s">
        <v>606</v>
      </c>
      <c r="F71" s="7"/>
      <c r="G71" s="7"/>
      <c r="H71" s="7"/>
      <c r="I71" s="30">
        <v>129279</v>
      </c>
      <c r="J71" s="30">
        <v>560776</v>
      </c>
      <c r="K71" s="31">
        <f t="shared" si="10"/>
        <v>690055</v>
      </c>
      <c r="L71" s="7" t="s">
        <v>837</v>
      </c>
      <c r="M71" s="8" t="s">
        <v>849</v>
      </c>
      <c r="N71" s="8" t="s">
        <v>839</v>
      </c>
      <c r="O71" s="7" t="s">
        <v>1173</v>
      </c>
      <c r="P71" s="7" t="s">
        <v>841</v>
      </c>
      <c r="Q71" s="7" t="s">
        <v>1174</v>
      </c>
      <c r="R71" s="7" t="s">
        <v>606</v>
      </c>
      <c r="S71" s="7"/>
      <c r="T71" s="7" t="s">
        <v>606</v>
      </c>
      <c r="U71" s="7"/>
      <c r="V71" s="8">
        <v>78369</v>
      </c>
      <c r="W71" s="7" t="s">
        <v>1175</v>
      </c>
      <c r="X71" s="10" t="s">
        <v>1176</v>
      </c>
      <c r="Y71" s="9" t="s">
        <v>607</v>
      </c>
      <c r="Z71" s="7" t="s">
        <v>47</v>
      </c>
      <c r="AA71" s="7" t="s">
        <v>608</v>
      </c>
      <c r="AB71" s="7" t="s">
        <v>609</v>
      </c>
      <c r="AC71" s="7" t="s">
        <v>610</v>
      </c>
      <c r="AD71" s="7" t="s">
        <v>611</v>
      </c>
      <c r="AE71" s="7" t="s">
        <v>612</v>
      </c>
      <c r="AF71" s="10" t="s">
        <v>613</v>
      </c>
      <c r="AG71" s="7" t="s">
        <v>614</v>
      </c>
      <c r="AH71" s="7" t="s">
        <v>1364</v>
      </c>
      <c r="AI71" s="7" t="s">
        <v>1365</v>
      </c>
      <c r="AJ71" s="9"/>
      <c r="AK71" s="11" t="s">
        <v>1465</v>
      </c>
      <c r="AL71" s="11" t="s">
        <v>1527</v>
      </c>
      <c r="AM71" s="11" t="s">
        <v>1495</v>
      </c>
      <c r="AN71" s="11" t="str">
        <f t="shared" si="11"/>
        <v>P</v>
      </c>
      <c r="AO71" s="11" t="str">
        <f t="shared" si="12"/>
        <v>FR</v>
      </c>
      <c r="AP71" s="11" t="str">
        <f t="shared" si="12"/>
        <v>YA</v>
      </c>
      <c r="AQ71" s="11" t="str">
        <f t="shared" si="12"/>
        <v>MO</v>
      </c>
      <c r="AR71" s="11" t="str">
        <f t="shared" si="13"/>
        <v>77</v>
      </c>
      <c r="AS71" s="11" t="str">
        <f t="shared" si="14"/>
        <v>UPFRYAMO77</v>
      </c>
      <c r="AT71" s="11" t="str">
        <f t="shared" si="15"/>
        <v>upfryamo77</v>
      </c>
      <c r="AU71" s="11" t="s">
        <v>1660</v>
      </c>
      <c r="AV71" s="11">
        <f t="shared" si="16"/>
        <v>0</v>
      </c>
    </row>
    <row r="72" spans="1:48" s="11" customFormat="1" ht="22.5" customHeight="1" x14ac:dyDescent="0.25">
      <c r="A72" s="7">
        <f>SUBTOTAL(3,$C$2:C72)</f>
        <v>71</v>
      </c>
      <c r="B72" s="7" t="s">
        <v>615</v>
      </c>
      <c r="C72" s="8">
        <v>71</v>
      </c>
      <c r="D72" s="7" t="s">
        <v>16</v>
      </c>
      <c r="E72" s="7" t="s">
        <v>615</v>
      </c>
      <c r="F72" s="7"/>
      <c r="G72" s="7"/>
      <c r="H72" s="7"/>
      <c r="I72" s="30">
        <v>792499</v>
      </c>
      <c r="J72" s="30">
        <v>247667</v>
      </c>
      <c r="K72" s="31">
        <f t="shared" si="10"/>
        <v>1040166</v>
      </c>
      <c r="L72" s="7" t="s">
        <v>837</v>
      </c>
      <c r="M72" s="8" t="s">
        <v>838</v>
      </c>
      <c r="N72" s="8" t="s">
        <v>839</v>
      </c>
      <c r="O72" s="7" t="s">
        <v>1177</v>
      </c>
      <c r="P72" s="7" t="s">
        <v>841</v>
      </c>
      <c r="Q72" s="7" t="s">
        <v>1178</v>
      </c>
      <c r="R72" s="7" t="s">
        <v>1179</v>
      </c>
      <c r="S72" s="7"/>
      <c r="T72" s="7" t="s">
        <v>615</v>
      </c>
      <c r="U72" s="7"/>
      <c r="V72" s="8">
        <v>82199</v>
      </c>
      <c r="W72" s="7" t="s">
        <v>1180</v>
      </c>
      <c r="X72" s="7" t="s">
        <v>1181</v>
      </c>
      <c r="Y72" s="12" t="s">
        <v>616</v>
      </c>
      <c r="Z72" s="7" t="s">
        <v>65</v>
      </c>
      <c r="AA72" s="7" t="s">
        <v>617</v>
      </c>
      <c r="AB72" s="7" t="s">
        <v>618</v>
      </c>
      <c r="AC72" s="7" t="s">
        <v>619</v>
      </c>
      <c r="AD72" s="7" t="s">
        <v>620</v>
      </c>
      <c r="AE72" s="7" t="s">
        <v>621</v>
      </c>
      <c r="AF72" s="10" t="s">
        <v>622</v>
      </c>
      <c r="AG72" s="10" t="s">
        <v>623</v>
      </c>
      <c r="AH72" s="7"/>
      <c r="AI72" s="11" t="s">
        <v>1661</v>
      </c>
      <c r="AJ72" s="12" t="s">
        <v>1426</v>
      </c>
      <c r="AK72" s="11" t="s">
        <v>1613</v>
      </c>
      <c r="AL72" s="11" t="s">
        <v>1528</v>
      </c>
      <c r="AM72" s="11" t="s">
        <v>1529</v>
      </c>
      <c r="AN72" s="11" t="str">
        <f t="shared" si="11"/>
        <v>P</v>
      </c>
      <c r="AO72" s="11" t="str">
        <f t="shared" si="12"/>
        <v>ER</v>
      </c>
      <c r="AP72" s="11" t="str">
        <f t="shared" si="12"/>
        <v>LA</v>
      </c>
      <c r="AQ72" s="11" t="str">
        <f t="shared" si="12"/>
        <v>HI</v>
      </c>
      <c r="AR72" s="11" t="str">
        <f t="shared" si="13"/>
        <v>75</v>
      </c>
      <c r="AS72" s="11" t="str">
        <f t="shared" si="14"/>
        <v>UPERLAHI75</v>
      </c>
      <c r="AT72" s="11" t="str">
        <f t="shared" si="15"/>
        <v>uperlahi75</v>
      </c>
      <c r="AU72" s="11" t="s">
        <v>1661</v>
      </c>
      <c r="AV72" s="11">
        <f t="shared" si="16"/>
        <v>1</v>
      </c>
    </row>
    <row r="73" spans="1:48" s="11" customFormat="1" ht="22.5" customHeight="1" x14ac:dyDescent="0.25">
      <c r="A73" s="7">
        <f>SUBTOTAL(3,$C$2:C73)</f>
        <v>72</v>
      </c>
      <c r="B73" s="7" t="s">
        <v>615</v>
      </c>
      <c r="C73" s="8">
        <v>72</v>
      </c>
      <c r="D73" s="7" t="s">
        <v>16</v>
      </c>
      <c r="E73" s="7" t="s">
        <v>624</v>
      </c>
      <c r="F73" s="7"/>
      <c r="G73" s="7"/>
      <c r="H73" s="7"/>
      <c r="I73" s="30">
        <v>39870</v>
      </c>
      <c r="J73" s="30">
        <v>30000</v>
      </c>
      <c r="K73" s="31">
        <f t="shared" si="10"/>
        <v>69870</v>
      </c>
      <c r="L73" s="7" t="s">
        <v>837</v>
      </c>
      <c r="M73" s="8" t="s">
        <v>838</v>
      </c>
      <c r="N73" s="8" t="s">
        <v>839</v>
      </c>
      <c r="O73" s="16" t="s">
        <v>1182</v>
      </c>
      <c r="P73" s="16" t="s">
        <v>841</v>
      </c>
      <c r="Q73" s="16" t="s">
        <v>1183</v>
      </c>
      <c r="R73" s="16" t="s">
        <v>1184</v>
      </c>
      <c r="S73" s="16"/>
      <c r="T73" s="16" t="s">
        <v>1185</v>
      </c>
      <c r="U73" s="16"/>
      <c r="V73" s="36">
        <v>81670</v>
      </c>
      <c r="W73" s="16" t="s">
        <v>1186</v>
      </c>
      <c r="X73" s="10" t="s">
        <v>1187</v>
      </c>
      <c r="Y73" s="14" t="s">
        <v>625</v>
      </c>
      <c r="Z73" s="15" t="s">
        <v>38</v>
      </c>
      <c r="AA73" s="16" t="s">
        <v>626</v>
      </c>
      <c r="AB73" s="16" t="s">
        <v>627</v>
      </c>
      <c r="AC73" s="16" t="s">
        <v>628</v>
      </c>
      <c r="AD73" s="16" t="s">
        <v>629</v>
      </c>
      <c r="AE73" s="16" t="s">
        <v>630</v>
      </c>
      <c r="AF73" s="10" t="s">
        <v>631</v>
      </c>
      <c r="AG73" s="16"/>
      <c r="AH73" s="16"/>
      <c r="AI73" s="11" t="s">
        <v>1680</v>
      </c>
      <c r="AJ73" s="14" t="s">
        <v>1401</v>
      </c>
      <c r="AK73" s="11" t="s">
        <v>1530</v>
      </c>
      <c r="AL73" s="11" t="s">
        <v>1405</v>
      </c>
      <c r="AM73" s="11" t="s">
        <v>1446</v>
      </c>
      <c r="AN73" s="11" t="str">
        <f t="shared" si="11"/>
        <v>P</v>
      </c>
      <c r="AO73" s="11" t="str">
        <f t="shared" si="12"/>
        <v>AR</v>
      </c>
      <c r="AP73" s="11" t="str">
        <f t="shared" si="12"/>
        <v>SÁ</v>
      </c>
      <c r="AQ73" s="11" t="str">
        <f t="shared" si="12"/>
        <v>LÓ</v>
      </c>
      <c r="AR73" s="11" t="str">
        <f t="shared" si="13"/>
        <v>86</v>
      </c>
      <c r="AS73" s="11" t="str">
        <f t="shared" si="14"/>
        <v>UPARSÁLÓ86</v>
      </c>
      <c r="AT73" s="11" t="str">
        <f t="shared" si="15"/>
        <v>uparsáló86</v>
      </c>
      <c r="AU73" s="11" t="s">
        <v>1680</v>
      </c>
      <c r="AV73" s="11">
        <f t="shared" si="16"/>
        <v>1</v>
      </c>
    </row>
    <row r="74" spans="1:48" s="11" customFormat="1" ht="22.5" customHeight="1" x14ac:dyDescent="0.25">
      <c r="A74" s="7">
        <f>SUBTOTAL(3,$C$2:C74)</f>
        <v>73</v>
      </c>
      <c r="B74" s="7" t="s">
        <v>632</v>
      </c>
      <c r="C74" s="8">
        <v>73</v>
      </c>
      <c r="D74" s="7" t="s">
        <v>27</v>
      </c>
      <c r="E74" s="7" t="s">
        <v>633</v>
      </c>
      <c r="F74" s="7"/>
      <c r="G74" s="7"/>
      <c r="H74" s="7"/>
      <c r="I74" s="30">
        <v>871883</v>
      </c>
      <c r="J74" s="30">
        <v>266953</v>
      </c>
      <c r="K74" s="31">
        <f t="shared" si="10"/>
        <v>1138836</v>
      </c>
      <c r="L74" s="7" t="s">
        <v>837</v>
      </c>
      <c r="M74" s="8" t="s">
        <v>849</v>
      </c>
      <c r="N74" s="8" t="s">
        <v>839</v>
      </c>
      <c r="O74" s="16" t="s">
        <v>1188</v>
      </c>
      <c r="P74" s="16" t="s">
        <v>841</v>
      </c>
      <c r="Q74" s="16" t="s">
        <v>1189</v>
      </c>
      <c r="R74" s="16" t="s">
        <v>633</v>
      </c>
      <c r="S74" s="16"/>
      <c r="T74" s="16" t="s">
        <v>633</v>
      </c>
      <c r="U74" s="16"/>
      <c r="V74" s="36">
        <v>83299</v>
      </c>
      <c r="W74" s="16" t="s">
        <v>1190</v>
      </c>
      <c r="X74" s="10" t="s">
        <v>1191</v>
      </c>
      <c r="Y74" s="17" t="s">
        <v>634</v>
      </c>
      <c r="Z74" s="7" t="s">
        <v>19</v>
      </c>
      <c r="AA74" s="16" t="s">
        <v>635</v>
      </c>
      <c r="AB74" s="16" t="s">
        <v>636</v>
      </c>
      <c r="AC74" s="16" t="s">
        <v>637</v>
      </c>
      <c r="AD74" s="16" t="s">
        <v>638</v>
      </c>
      <c r="AE74" s="16" t="s">
        <v>639</v>
      </c>
      <c r="AF74" s="10" t="s">
        <v>640</v>
      </c>
      <c r="AG74" s="10" t="s">
        <v>641</v>
      </c>
      <c r="AH74" s="16" t="s">
        <v>1366</v>
      </c>
      <c r="AI74" s="16" t="s">
        <v>1367</v>
      </c>
      <c r="AJ74" s="17"/>
      <c r="AK74" s="11" t="s">
        <v>1614</v>
      </c>
      <c r="AL74" s="11" t="s">
        <v>1531</v>
      </c>
      <c r="AM74" s="11" t="s">
        <v>1532</v>
      </c>
      <c r="AN74" s="11" t="str">
        <f t="shared" si="11"/>
        <v>T</v>
      </c>
      <c r="AO74" s="11" t="str">
        <f t="shared" si="12"/>
        <v>LU</v>
      </c>
      <c r="AP74" s="11" t="str">
        <f t="shared" si="12"/>
        <v>MO</v>
      </c>
      <c r="AQ74" s="11" t="str">
        <f t="shared" si="12"/>
        <v>AR</v>
      </c>
      <c r="AR74" s="11" t="str">
        <f t="shared" si="13"/>
        <v xml:space="preserve"> 8</v>
      </c>
      <c r="AS74" s="11" t="str">
        <f t="shared" si="14"/>
        <v>UTLUMOAR 8</v>
      </c>
      <c r="AT74" s="11" t="str">
        <f t="shared" si="15"/>
        <v>utlumoar 8</v>
      </c>
      <c r="AU74" s="11" t="s">
        <v>1662</v>
      </c>
      <c r="AV74" s="11">
        <f t="shared" si="16"/>
        <v>0</v>
      </c>
    </row>
    <row r="75" spans="1:48" s="11" customFormat="1" ht="22.5" customHeight="1" x14ac:dyDescent="0.25">
      <c r="A75" s="7">
        <f>SUBTOTAL(3,$C$2:C75)</f>
        <v>74</v>
      </c>
      <c r="B75" s="7" t="s">
        <v>632</v>
      </c>
      <c r="C75" s="8">
        <v>74</v>
      </c>
      <c r="D75" s="7" t="s">
        <v>27</v>
      </c>
      <c r="E75" s="7" t="s">
        <v>642</v>
      </c>
      <c r="F75" s="7"/>
      <c r="G75" s="7"/>
      <c r="H75" s="7"/>
      <c r="I75" s="30">
        <v>185761</v>
      </c>
      <c r="J75" s="30">
        <v>131500</v>
      </c>
      <c r="K75" s="31">
        <f t="shared" si="10"/>
        <v>317261</v>
      </c>
      <c r="L75" s="7" t="s">
        <v>837</v>
      </c>
      <c r="M75" s="8" t="s">
        <v>849</v>
      </c>
      <c r="N75" s="8" t="s">
        <v>839</v>
      </c>
      <c r="O75" s="16" t="s">
        <v>1192</v>
      </c>
      <c r="P75" s="16" t="s">
        <v>841</v>
      </c>
      <c r="Q75" s="16" t="s">
        <v>1193</v>
      </c>
      <c r="R75" s="16" t="s">
        <v>1194</v>
      </c>
      <c r="S75" s="16"/>
      <c r="T75" s="16" t="s">
        <v>1195</v>
      </c>
      <c r="U75" s="16"/>
      <c r="V75" s="36">
        <v>84094</v>
      </c>
      <c r="W75" s="16" t="s">
        <v>1196</v>
      </c>
      <c r="X75" s="10" t="s">
        <v>1197</v>
      </c>
      <c r="Y75" s="17" t="s">
        <v>643</v>
      </c>
      <c r="Z75" s="7" t="s">
        <v>19</v>
      </c>
      <c r="AA75" s="16" t="s">
        <v>644</v>
      </c>
      <c r="AB75" s="16" t="s">
        <v>645</v>
      </c>
      <c r="AC75" s="16" t="s">
        <v>646</v>
      </c>
      <c r="AD75" s="16" t="s">
        <v>647</v>
      </c>
      <c r="AE75" s="16" t="s">
        <v>648</v>
      </c>
      <c r="AF75" s="10" t="s">
        <v>649</v>
      </c>
      <c r="AG75" s="10" t="s">
        <v>650</v>
      </c>
      <c r="AH75" s="16" t="s">
        <v>1368</v>
      </c>
      <c r="AI75" s="16" t="s">
        <v>1369</v>
      </c>
      <c r="AJ75" s="17"/>
      <c r="AK75" s="11" t="s">
        <v>1615</v>
      </c>
      <c r="AL75" s="11" t="s">
        <v>1446</v>
      </c>
      <c r="AM75" s="11" t="s">
        <v>1533</v>
      </c>
      <c r="AN75" s="11" t="str">
        <f t="shared" si="11"/>
        <v>T</v>
      </c>
      <c r="AO75" s="11" t="str">
        <f t="shared" si="12"/>
        <v>NO</v>
      </c>
      <c r="AP75" s="11" t="str">
        <f t="shared" si="12"/>
        <v>LÓ</v>
      </c>
      <c r="AQ75" s="11" t="str">
        <f t="shared" si="12"/>
        <v>AG</v>
      </c>
      <c r="AR75" s="11" t="str">
        <f t="shared" si="13"/>
        <v>73</v>
      </c>
      <c r="AS75" s="11" t="str">
        <f t="shared" si="14"/>
        <v>UTNOLÓAG73</v>
      </c>
      <c r="AT75" s="11" t="str">
        <f t="shared" si="15"/>
        <v>utnolóag73</v>
      </c>
      <c r="AU75" s="11" t="s">
        <v>1369</v>
      </c>
      <c r="AV75" s="11">
        <f t="shared" si="16"/>
        <v>1</v>
      </c>
    </row>
    <row r="76" spans="1:48" s="11" customFormat="1" ht="22.5" customHeight="1" x14ac:dyDescent="0.25">
      <c r="A76" s="7">
        <f>SUBTOTAL(3,$C$2:C76)</f>
        <v>75</v>
      </c>
      <c r="B76" s="7" t="s">
        <v>632</v>
      </c>
      <c r="C76" s="8">
        <v>75</v>
      </c>
      <c r="D76" s="7" t="s">
        <v>27</v>
      </c>
      <c r="E76" s="13" t="s">
        <v>651</v>
      </c>
      <c r="F76" s="13"/>
      <c r="G76" s="13"/>
      <c r="H76" s="13"/>
      <c r="I76" s="30">
        <v>237777</v>
      </c>
      <c r="J76" s="30">
        <v>100000</v>
      </c>
      <c r="K76" s="31">
        <f t="shared" si="10"/>
        <v>337777</v>
      </c>
      <c r="L76" s="7" t="s">
        <v>837</v>
      </c>
      <c r="M76" s="8" t="s">
        <v>838</v>
      </c>
      <c r="N76" s="8" t="s">
        <v>839</v>
      </c>
      <c r="O76" s="16" t="s">
        <v>1198</v>
      </c>
      <c r="P76" s="16" t="s">
        <v>841</v>
      </c>
      <c r="Q76" s="16" t="s">
        <v>1199</v>
      </c>
      <c r="R76" s="16" t="s">
        <v>1200</v>
      </c>
      <c r="S76" s="16"/>
      <c r="T76" s="16" t="s">
        <v>1201</v>
      </c>
      <c r="U76" s="16"/>
      <c r="V76" s="36">
        <v>85190</v>
      </c>
      <c r="W76" s="16" t="s">
        <v>656</v>
      </c>
      <c r="X76" s="10" t="s">
        <v>1202</v>
      </c>
      <c r="Y76" s="17" t="s">
        <v>652</v>
      </c>
      <c r="Z76" s="7" t="s">
        <v>19</v>
      </c>
      <c r="AA76" s="16" t="s">
        <v>653</v>
      </c>
      <c r="AB76" s="16" t="s">
        <v>654</v>
      </c>
      <c r="AC76" s="16" t="s">
        <v>655</v>
      </c>
      <c r="AD76" s="16" t="s">
        <v>656</v>
      </c>
      <c r="AE76" s="16" t="s">
        <v>657</v>
      </c>
      <c r="AF76" s="10" t="s">
        <v>658</v>
      </c>
      <c r="AG76" s="10" t="s">
        <v>659</v>
      </c>
      <c r="AH76" s="16" t="s">
        <v>1370</v>
      </c>
      <c r="AI76" s="16" t="s">
        <v>1371</v>
      </c>
      <c r="AJ76" s="17"/>
      <c r="AK76" s="11" t="s">
        <v>1616</v>
      </c>
      <c r="AL76" s="11" t="s">
        <v>1534</v>
      </c>
      <c r="AM76" s="11" t="s">
        <v>1535</v>
      </c>
      <c r="AN76" s="11" t="str">
        <f t="shared" si="11"/>
        <v>T</v>
      </c>
      <c r="AO76" s="11" t="str">
        <f t="shared" si="12"/>
        <v>DU</v>
      </c>
      <c r="AP76" s="11" t="str">
        <f t="shared" si="12"/>
        <v>WO</v>
      </c>
      <c r="AQ76" s="11" t="str">
        <f t="shared" si="12"/>
        <v>PA</v>
      </c>
      <c r="AR76" s="11" t="str">
        <f t="shared" si="13"/>
        <v>85</v>
      </c>
      <c r="AS76" s="11" t="str">
        <f t="shared" si="14"/>
        <v>UTDUWOPA85</v>
      </c>
      <c r="AT76" s="11" t="str">
        <f t="shared" si="15"/>
        <v>utduwopa85</v>
      </c>
      <c r="AU76" s="11" t="s">
        <v>1371</v>
      </c>
      <c r="AV76" s="11">
        <f t="shared" si="16"/>
        <v>1</v>
      </c>
    </row>
    <row r="77" spans="1:48" s="11" customFormat="1" ht="22.5" customHeight="1" x14ac:dyDescent="0.25">
      <c r="A77" s="7">
        <f>SUBTOTAL(3,$C$2:C77)</f>
        <v>76</v>
      </c>
      <c r="B77" s="7" t="s">
        <v>660</v>
      </c>
      <c r="C77" s="8">
        <v>76</v>
      </c>
      <c r="D77" s="7" t="s">
        <v>16</v>
      </c>
      <c r="E77" s="7" t="s">
        <v>661</v>
      </c>
      <c r="F77" s="7"/>
      <c r="G77" s="7"/>
      <c r="H77" s="7"/>
      <c r="I77" s="35"/>
      <c r="J77" s="30">
        <v>60000</v>
      </c>
      <c r="K77" s="31">
        <f t="shared" si="10"/>
        <v>60000</v>
      </c>
      <c r="L77" s="7" t="s">
        <v>837</v>
      </c>
      <c r="M77" s="8" t="s">
        <v>849</v>
      </c>
      <c r="N77" s="8" t="s">
        <v>839</v>
      </c>
      <c r="O77" s="16" t="s">
        <v>1203</v>
      </c>
      <c r="P77" s="16" t="s">
        <v>841</v>
      </c>
      <c r="Q77" s="16" t="s">
        <v>1204</v>
      </c>
      <c r="R77" s="16" t="s">
        <v>1205</v>
      </c>
      <c r="S77" s="16"/>
      <c r="T77" s="16" t="s">
        <v>661</v>
      </c>
      <c r="U77" s="16"/>
      <c r="V77" s="36">
        <v>86290</v>
      </c>
      <c r="W77" s="16" t="s">
        <v>1206</v>
      </c>
      <c r="X77" s="10" t="s">
        <v>1207</v>
      </c>
      <c r="Y77" s="17" t="s">
        <v>662</v>
      </c>
      <c r="Z77" s="7" t="s">
        <v>19</v>
      </c>
      <c r="AA77" s="16" t="s">
        <v>663</v>
      </c>
      <c r="AB77" s="16" t="s">
        <v>664</v>
      </c>
      <c r="AC77" s="16" t="s">
        <v>665</v>
      </c>
      <c r="AD77" s="16" t="s">
        <v>666</v>
      </c>
      <c r="AE77" s="16" t="s">
        <v>667</v>
      </c>
      <c r="AF77" s="10" t="s">
        <v>668</v>
      </c>
      <c r="AG77" s="16"/>
      <c r="AH77" s="16" t="s">
        <v>1372</v>
      </c>
      <c r="AI77" s="16" t="s">
        <v>1373</v>
      </c>
      <c r="AJ77" s="17"/>
      <c r="AK77" s="11" t="s">
        <v>1577</v>
      </c>
      <c r="AL77" s="11" t="s">
        <v>1536</v>
      </c>
      <c r="AM77" s="11" t="s">
        <v>1537</v>
      </c>
      <c r="AN77" s="11" t="str">
        <f t="shared" si="11"/>
        <v>P</v>
      </c>
      <c r="AO77" s="11" t="str">
        <f t="shared" si="12"/>
        <v>MA</v>
      </c>
      <c r="AP77" s="11" t="str">
        <f t="shared" si="12"/>
        <v>TU</v>
      </c>
      <c r="AQ77" s="11" t="str">
        <f t="shared" si="12"/>
        <v>BA</v>
      </c>
      <c r="AR77" s="11" t="str">
        <f t="shared" si="13"/>
        <v>91</v>
      </c>
      <c r="AS77" s="11" t="str">
        <f t="shared" si="14"/>
        <v>UPMATUBA91</v>
      </c>
      <c r="AT77" s="11" t="str">
        <f t="shared" si="15"/>
        <v>upmatuba91</v>
      </c>
      <c r="AU77" s="11" t="s">
        <v>1663</v>
      </c>
      <c r="AV77" s="11">
        <f t="shared" si="16"/>
        <v>0</v>
      </c>
    </row>
    <row r="78" spans="1:48" s="11" customFormat="1" ht="22.5" customHeight="1" x14ac:dyDescent="0.25">
      <c r="A78" s="7">
        <f>SUBTOTAL(3,$C$2:C78)</f>
        <v>77</v>
      </c>
      <c r="B78" s="7" t="s">
        <v>660</v>
      </c>
      <c r="C78" s="8">
        <v>77</v>
      </c>
      <c r="D78" s="7" t="s">
        <v>16</v>
      </c>
      <c r="E78" s="13" t="s">
        <v>669</v>
      </c>
      <c r="F78" s="13"/>
      <c r="G78" s="13"/>
      <c r="H78" s="13"/>
      <c r="I78" s="35"/>
      <c r="J78" s="30">
        <v>60000</v>
      </c>
      <c r="K78" s="31">
        <f t="shared" si="10"/>
        <v>60000</v>
      </c>
      <c r="L78" s="7" t="s">
        <v>837</v>
      </c>
      <c r="M78" s="8" t="s">
        <v>838</v>
      </c>
      <c r="N78" s="8" t="s">
        <v>839</v>
      </c>
      <c r="O78" s="16" t="s">
        <v>1208</v>
      </c>
      <c r="P78" s="16" t="s">
        <v>841</v>
      </c>
      <c r="Q78" s="16" t="s">
        <v>1209</v>
      </c>
      <c r="R78" s="16" t="s">
        <v>1210</v>
      </c>
      <c r="S78" s="16"/>
      <c r="T78" s="16" t="s">
        <v>1211</v>
      </c>
      <c r="U78" s="16"/>
      <c r="V78" s="36">
        <v>86600</v>
      </c>
      <c r="W78" s="16" t="s">
        <v>673</v>
      </c>
      <c r="X78" s="10" t="s">
        <v>1212</v>
      </c>
      <c r="Y78" s="14" t="s">
        <v>670</v>
      </c>
      <c r="Z78" s="7" t="s">
        <v>19</v>
      </c>
      <c r="AA78" s="16" t="s">
        <v>29</v>
      </c>
      <c r="AB78" s="16" t="s">
        <v>671</v>
      </c>
      <c r="AC78" s="16" t="s">
        <v>672</v>
      </c>
      <c r="AD78" s="16" t="s">
        <v>673</v>
      </c>
      <c r="AE78" s="16" t="s">
        <v>674</v>
      </c>
      <c r="AF78" s="10" t="s">
        <v>675</v>
      </c>
      <c r="AG78" s="10" t="s">
        <v>676</v>
      </c>
      <c r="AH78" s="16"/>
      <c r="AI78" s="11" t="s">
        <v>1664</v>
      </c>
      <c r="AJ78" s="14"/>
      <c r="AK78" s="11" t="s">
        <v>1538</v>
      </c>
      <c r="AL78" s="11" t="s">
        <v>1573</v>
      </c>
      <c r="AM78" s="11" t="s">
        <v>1424</v>
      </c>
      <c r="AN78" s="11" t="str">
        <f t="shared" si="11"/>
        <v>P</v>
      </c>
      <c r="AO78" s="11" t="str">
        <f t="shared" si="12"/>
        <v>FL</v>
      </c>
      <c r="AP78" s="11" t="str">
        <f t="shared" si="12"/>
        <v>DE</v>
      </c>
      <c r="AQ78" s="11" t="str">
        <f t="shared" si="12"/>
        <v>GO</v>
      </c>
      <c r="AR78" s="11" t="str">
        <f t="shared" si="13"/>
        <v>81</v>
      </c>
      <c r="AS78" s="11" t="str">
        <f t="shared" si="14"/>
        <v>UPFLDEGO81</v>
      </c>
      <c r="AT78" s="11" t="str">
        <f t="shared" si="15"/>
        <v>upfldego81</v>
      </c>
      <c r="AU78" s="11" t="s">
        <v>1664</v>
      </c>
      <c r="AV78" s="11">
        <f t="shared" si="16"/>
        <v>1</v>
      </c>
    </row>
    <row r="79" spans="1:48" s="11" customFormat="1" ht="22.5" customHeight="1" x14ac:dyDescent="0.25">
      <c r="A79" s="7">
        <f>SUBTOTAL(3,$C$2:C79)</f>
        <v>78</v>
      </c>
      <c r="B79" s="7" t="s">
        <v>660</v>
      </c>
      <c r="C79" s="8">
        <v>78</v>
      </c>
      <c r="D79" s="7" t="s">
        <v>27</v>
      </c>
      <c r="E79" s="7" t="s">
        <v>660</v>
      </c>
      <c r="F79" s="7"/>
      <c r="G79" s="7"/>
      <c r="H79" s="7"/>
      <c r="I79" s="33">
        <v>418942</v>
      </c>
      <c r="J79" s="34"/>
      <c r="K79" s="31">
        <f t="shared" si="10"/>
        <v>418942</v>
      </c>
      <c r="L79" s="7" t="s">
        <v>837</v>
      </c>
      <c r="M79" s="8" t="s">
        <v>838</v>
      </c>
      <c r="N79" s="8" t="s">
        <v>839</v>
      </c>
      <c r="O79" s="16" t="s">
        <v>1213</v>
      </c>
      <c r="P79" s="16" t="s">
        <v>841</v>
      </c>
      <c r="Q79" s="16" t="s">
        <v>1214</v>
      </c>
      <c r="R79" s="16" t="s">
        <v>1215</v>
      </c>
      <c r="S79" s="16"/>
      <c r="T79" s="16" t="s">
        <v>661</v>
      </c>
      <c r="U79" s="16"/>
      <c r="V79" s="36">
        <v>86288</v>
      </c>
      <c r="W79" s="16" t="s">
        <v>1216</v>
      </c>
      <c r="X79" s="10" t="s">
        <v>1217</v>
      </c>
      <c r="Y79" s="14" t="s">
        <v>677</v>
      </c>
      <c r="Z79" s="15" t="s">
        <v>38</v>
      </c>
      <c r="AA79" s="16" t="s">
        <v>678</v>
      </c>
      <c r="AB79" s="16" t="s">
        <v>679</v>
      </c>
      <c r="AC79" s="16" t="s">
        <v>680</v>
      </c>
      <c r="AD79" s="16" t="s">
        <v>681</v>
      </c>
      <c r="AE79" s="16" t="s">
        <v>682</v>
      </c>
      <c r="AF79" s="10" t="s">
        <v>683</v>
      </c>
      <c r="AG79" s="16"/>
      <c r="AH79" s="16"/>
      <c r="AI79" s="11" t="s">
        <v>1665</v>
      </c>
      <c r="AJ79" s="14" t="s">
        <v>1539</v>
      </c>
      <c r="AK79" s="11" t="s">
        <v>1540</v>
      </c>
      <c r="AL79" s="11" t="s">
        <v>1541</v>
      </c>
      <c r="AM79" s="11" t="s">
        <v>1542</v>
      </c>
      <c r="AN79" s="11" t="str">
        <f t="shared" si="11"/>
        <v>T</v>
      </c>
      <c r="AO79" s="11" t="str">
        <f t="shared" si="12"/>
        <v>TI</v>
      </c>
      <c r="AP79" s="11" t="str">
        <f t="shared" si="12"/>
        <v>TO</v>
      </c>
      <c r="AQ79" s="11" t="str">
        <f t="shared" si="12"/>
        <v>CH</v>
      </c>
      <c r="AR79" s="11" t="str">
        <f t="shared" si="13"/>
        <v>71</v>
      </c>
      <c r="AS79" s="11" t="str">
        <f t="shared" si="14"/>
        <v>UTTITOCH71</v>
      </c>
      <c r="AT79" s="11" t="str">
        <f t="shared" si="15"/>
        <v>uttitoch71</v>
      </c>
      <c r="AU79" s="11" t="s">
        <v>1665</v>
      </c>
      <c r="AV79" s="11">
        <f t="shared" si="16"/>
        <v>1</v>
      </c>
    </row>
    <row r="80" spans="1:48" s="11" customFormat="1" ht="22.5" customHeight="1" x14ac:dyDescent="0.25">
      <c r="A80" s="7">
        <f>SUBTOTAL(3,$C$2:C80)</f>
        <v>79</v>
      </c>
      <c r="B80" s="7" t="s">
        <v>660</v>
      </c>
      <c r="C80" s="8">
        <v>79</v>
      </c>
      <c r="D80" s="7" t="s">
        <v>27</v>
      </c>
      <c r="E80" s="7" t="s">
        <v>684</v>
      </c>
      <c r="F80" s="7"/>
      <c r="G80" s="7"/>
      <c r="H80" s="7"/>
      <c r="I80" s="30">
        <v>126800</v>
      </c>
      <c r="J80" s="30">
        <v>60000</v>
      </c>
      <c r="K80" s="31">
        <f t="shared" si="10"/>
        <v>186800</v>
      </c>
      <c r="L80" s="7" t="s">
        <v>837</v>
      </c>
      <c r="M80" s="8" t="s">
        <v>849</v>
      </c>
      <c r="N80" s="8" t="s">
        <v>839</v>
      </c>
      <c r="O80" s="16" t="s">
        <v>1218</v>
      </c>
      <c r="P80" s="16" t="s">
        <v>1219</v>
      </c>
      <c r="Q80" s="16" t="s">
        <v>1220</v>
      </c>
      <c r="R80" s="16" t="s">
        <v>1070</v>
      </c>
      <c r="S80" s="16"/>
      <c r="T80" s="16" t="s">
        <v>1070</v>
      </c>
      <c r="U80" s="16"/>
      <c r="V80" s="36">
        <v>86980</v>
      </c>
      <c r="W80" s="16" t="s">
        <v>1221</v>
      </c>
      <c r="X80" s="10" t="s">
        <v>1222</v>
      </c>
      <c r="Y80" s="17" t="s">
        <v>685</v>
      </c>
      <c r="Z80" s="15" t="s">
        <v>38</v>
      </c>
      <c r="AA80" s="16" t="s">
        <v>686</v>
      </c>
      <c r="AB80" s="16" t="s">
        <v>687</v>
      </c>
      <c r="AC80" s="16" t="s">
        <v>688</v>
      </c>
      <c r="AD80" s="16"/>
      <c r="AE80" s="16" t="s">
        <v>689</v>
      </c>
      <c r="AF80" s="10" t="s">
        <v>690</v>
      </c>
      <c r="AG80" s="10" t="s">
        <v>691</v>
      </c>
      <c r="AH80" s="16" t="s">
        <v>1374</v>
      </c>
      <c r="AI80" s="16" t="s">
        <v>1375</v>
      </c>
      <c r="AJ80" s="17" t="s">
        <v>1426</v>
      </c>
      <c r="AK80" s="11" t="s">
        <v>1543</v>
      </c>
      <c r="AL80" s="11" t="s">
        <v>1544</v>
      </c>
      <c r="AM80" s="11" t="s">
        <v>1545</v>
      </c>
      <c r="AN80" s="11" t="str">
        <f t="shared" si="11"/>
        <v>T</v>
      </c>
      <c r="AO80" s="11" t="str">
        <f t="shared" si="12"/>
        <v>JA</v>
      </c>
      <c r="AP80" s="11" t="str">
        <f t="shared" si="12"/>
        <v>CA</v>
      </c>
      <c r="AQ80" s="11" t="str">
        <f t="shared" si="12"/>
        <v>OR</v>
      </c>
      <c r="AR80" s="11" t="str">
        <f t="shared" si="13"/>
        <v>81</v>
      </c>
      <c r="AS80" s="11" t="str">
        <f t="shared" si="14"/>
        <v>UTJACAOR81</v>
      </c>
      <c r="AT80" s="11" t="str">
        <f t="shared" si="15"/>
        <v>utjacaor81</v>
      </c>
      <c r="AU80" s="11" t="s">
        <v>1375</v>
      </c>
      <c r="AV80" s="11">
        <f t="shared" si="16"/>
        <v>1</v>
      </c>
    </row>
    <row r="81" spans="1:48" s="11" customFormat="1" ht="22.5" customHeight="1" x14ac:dyDescent="0.25">
      <c r="A81" s="7">
        <f>SUBTOTAL(3,$C$2:C81)</f>
        <v>80</v>
      </c>
      <c r="B81" s="7" t="s">
        <v>692</v>
      </c>
      <c r="C81" s="8">
        <v>80</v>
      </c>
      <c r="D81" s="7" t="s">
        <v>16</v>
      </c>
      <c r="E81" s="7" t="s">
        <v>692</v>
      </c>
      <c r="F81" s="7"/>
      <c r="G81" s="7"/>
      <c r="H81" s="7"/>
      <c r="I81" s="30">
        <v>382444</v>
      </c>
      <c r="J81" s="30">
        <v>340000</v>
      </c>
      <c r="K81" s="31">
        <f t="shared" si="10"/>
        <v>722444</v>
      </c>
      <c r="L81" s="7" t="s">
        <v>837</v>
      </c>
      <c r="M81" s="8" t="s">
        <v>838</v>
      </c>
      <c r="N81" s="8" t="s">
        <v>839</v>
      </c>
      <c r="O81" s="16" t="s">
        <v>1223</v>
      </c>
      <c r="P81" s="16" t="s">
        <v>841</v>
      </c>
      <c r="Q81" s="16" t="s">
        <v>1224</v>
      </c>
      <c r="R81" s="16" t="s">
        <v>1225</v>
      </c>
      <c r="S81" s="16"/>
      <c r="T81" s="16" t="s">
        <v>1226</v>
      </c>
      <c r="U81" s="16"/>
      <c r="V81" s="36">
        <v>90180</v>
      </c>
      <c r="W81" s="16" t="s">
        <v>1227</v>
      </c>
      <c r="X81" s="10" t="s">
        <v>1228</v>
      </c>
      <c r="Y81" s="17" t="s">
        <v>693</v>
      </c>
      <c r="Z81" s="7" t="s">
        <v>47</v>
      </c>
      <c r="AA81" s="16" t="s">
        <v>29</v>
      </c>
      <c r="AB81" s="16" t="s">
        <v>694</v>
      </c>
      <c r="AC81" s="16" t="s">
        <v>695</v>
      </c>
      <c r="AD81" s="16" t="s">
        <v>696</v>
      </c>
      <c r="AE81" s="16" t="s">
        <v>697</v>
      </c>
      <c r="AF81" s="10" t="s">
        <v>698</v>
      </c>
      <c r="AG81" s="10" t="s">
        <v>699</v>
      </c>
      <c r="AH81" s="16" t="s">
        <v>1376</v>
      </c>
      <c r="AI81" s="16" t="s">
        <v>1377</v>
      </c>
      <c r="AJ81" s="17"/>
      <c r="AK81" s="11" t="s">
        <v>1546</v>
      </c>
      <c r="AL81" s="11" t="s">
        <v>1547</v>
      </c>
      <c r="AM81" s="11" t="s">
        <v>1548</v>
      </c>
      <c r="AN81" s="11" t="str">
        <f t="shared" si="11"/>
        <v>P</v>
      </c>
      <c r="AO81" s="11" t="str">
        <f t="shared" si="12"/>
        <v>AU</v>
      </c>
      <c r="AP81" s="11" t="str">
        <f t="shared" si="12"/>
        <v>ME</v>
      </c>
      <c r="AQ81" s="11" t="str">
        <f t="shared" si="12"/>
        <v>TE</v>
      </c>
      <c r="AR81" s="11" t="str">
        <f t="shared" si="13"/>
        <v>84</v>
      </c>
      <c r="AS81" s="11" t="str">
        <f t="shared" si="14"/>
        <v>UPAUMETE84</v>
      </c>
      <c r="AT81" s="11" t="str">
        <f t="shared" si="15"/>
        <v>upaumete84</v>
      </c>
      <c r="AU81" s="11" t="s">
        <v>1377</v>
      </c>
      <c r="AV81" s="11">
        <f t="shared" si="16"/>
        <v>1</v>
      </c>
    </row>
    <row r="82" spans="1:48" s="11" customFormat="1" ht="22.5" customHeight="1" x14ac:dyDescent="0.25">
      <c r="A82" s="7">
        <f>SUBTOTAL(3,$C$2:C82)</f>
        <v>81</v>
      </c>
      <c r="B82" s="7" t="s">
        <v>700</v>
      </c>
      <c r="C82" s="8">
        <v>81</v>
      </c>
      <c r="D82" s="7" t="s">
        <v>16</v>
      </c>
      <c r="E82" s="7" t="s">
        <v>701</v>
      </c>
      <c r="F82" s="7"/>
      <c r="G82" s="7"/>
      <c r="H82" s="7"/>
      <c r="I82" s="30">
        <v>307110</v>
      </c>
      <c r="J82" s="30">
        <v>990780</v>
      </c>
      <c r="K82" s="31">
        <f t="shared" si="10"/>
        <v>1297890</v>
      </c>
      <c r="L82" s="7" t="s">
        <v>837</v>
      </c>
      <c r="M82" s="8" t="s">
        <v>892</v>
      </c>
      <c r="N82" s="8" t="s">
        <v>839</v>
      </c>
      <c r="O82" s="16" t="s">
        <v>1229</v>
      </c>
      <c r="P82" s="16" t="s">
        <v>841</v>
      </c>
      <c r="Q82" s="16" t="s">
        <v>1230</v>
      </c>
      <c r="R82" s="16" t="s">
        <v>718</v>
      </c>
      <c r="S82" s="16"/>
      <c r="T82" s="16" t="s">
        <v>718</v>
      </c>
      <c r="U82" s="16"/>
      <c r="V82" s="36">
        <v>89602</v>
      </c>
      <c r="W82" s="16" t="s">
        <v>1231</v>
      </c>
      <c r="X82" s="10" t="s">
        <v>1232</v>
      </c>
      <c r="Y82" s="17" t="s">
        <v>702</v>
      </c>
      <c r="Z82" s="7" t="s">
        <v>19</v>
      </c>
      <c r="AA82" s="16" t="s">
        <v>703</v>
      </c>
      <c r="AB82" s="16" t="s">
        <v>704</v>
      </c>
      <c r="AC82" s="16" t="s">
        <v>705</v>
      </c>
      <c r="AD82" s="16" t="s">
        <v>706</v>
      </c>
      <c r="AE82" s="16" t="s">
        <v>707</v>
      </c>
      <c r="AF82" s="10" t="s">
        <v>708</v>
      </c>
      <c r="AG82" s="16"/>
      <c r="AH82" s="16" t="s">
        <v>1378</v>
      </c>
      <c r="AI82" s="16" t="s">
        <v>1379</v>
      </c>
      <c r="AJ82" s="17"/>
      <c r="AK82" s="11" t="s">
        <v>1549</v>
      </c>
      <c r="AL82" s="11" t="s">
        <v>1451</v>
      </c>
      <c r="AM82" s="11" t="s">
        <v>1550</v>
      </c>
      <c r="AN82" s="11" t="str">
        <f t="shared" si="11"/>
        <v>P</v>
      </c>
      <c r="AO82" s="11" t="str">
        <f t="shared" si="12"/>
        <v>AL</v>
      </c>
      <c r="AP82" s="11" t="str">
        <f t="shared" si="12"/>
        <v>MA</v>
      </c>
      <c r="AQ82" s="11" t="str">
        <f t="shared" si="12"/>
        <v>VE</v>
      </c>
      <c r="AR82" s="11" t="str">
        <f t="shared" si="13"/>
        <v>82</v>
      </c>
      <c r="AS82" s="11" t="str">
        <f t="shared" si="14"/>
        <v>UPALMAVE82</v>
      </c>
      <c r="AT82" s="11" t="str">
        <f t="shared" si="15"/>
        <v>upalmave82</v>
      </c>
      <c r="AU82" s="11" t="s">
        <v>1666</v>
      </c>
      <c r="AV82" s="11">
        <f t="shared" si="16"/>
        <v>0</v>
      </c>
    </row>
    <row r="83" spans="1:48" s="11" customFormat="1" ht="22.5" customHeight="1" x14ac:dyDescent="0.25">
      <c r="A83" s="7">
        <f>SUBTOTAL(3,$C$2:C83)</f>
        <v>82</v>
      </c>
      <c r="B83" s="7" t="s">
        <v>700</v>
      </c>
      <c r="C83" s="8">
        <v>82</v>
      </c>
      <c r="D83" s="7" t="s">
        <v>16</v>
      </c>
      <c r="E83" s="7" t="s">
        <v>709</v>
      </c>
      <c r="F83" s="7"/>
      <c r="G83" s="7"/>
      <c r="H83" s="7"/>
      <c r="I83" s="33">
        <v>240859</v>
      </c>
      <c r="J83" s="34"/>
      <c r="K83" s="31">
        <f t="shared" si="10"/>
        <v>240859</v>
      </c>
      <c r="L83" s="7" t="s">
        <v>837</v>
      </c>
      <c r="M83" s="8" t="s">
        <v>1233</v>
      </c>
      <c r="N83" s="8" t="s">
        <v>839</v>
      </c>
      <c r="O83" s="16" t="s">
        <v>1234</v>
      </c>
      <c r="P83" s="16" t="s">
        <v>841</v>
      </c>
      <c r="Q83" s="16" t="s">
        <v>1235</v>
      </c>
      <c r="R83" s="16" t="s">
        <v>709</v>
      </c>
      <c r="S83" s="16"/>
      <c r="T83" s="16" t="s">
        <v>709</v>
      </c>
      <c r="U83" s="16"/>
      <c r="V83" s="36">
        <v>87138</v>
      </c>
      <c r="W83" s="16" t="s">
        <v>1236</v>
      </c>
      <c r="X83" s="16" t="s">
        <v>1237</v>
      </c>
      <c r="Y83" s="14" t="s">
        <v>710</v>
      </c>
      <c r="Z83" s="15" t="s">
        <v>38</v>
      </c>
      <c r="AA83" s="16" t="s">
        <v>711</v>
      </c>
      <c r="AB83" s="16" t="s">
        <v>712</v>
      </c>
      <c r="AC83" s="16" t="s">
        <v>713</v>
      </c>
      <c r="AD83" s="16" t="s">
        <v>714</v>
      </c>
      <c r="AE83" s="16" t="s">
        <v>715</v>
      </c>
      <c r="AF83" s="10" t="s">
        <v>716</v>
      </c>
      <c r="AG83" s="10" t="s">
        <v>717</v>
      </c>
      <c r="AH83" s="16"/>
      <c r="AI83" s="11" t="s">
        <v>1667</v>
      </c>
      <c r="AJ83" s="14" t="s">
        <v>1410</v>
      </c>
      <c r="AK83" s="11" t="s">
        <v>1445</v>
      </c>
      <c r="AL83" s="11" t="s">
        <v>1551</v>
      </c>
      <c r="AM83" s="11" t="s">
        <v>1552</v>
      </c>
      <c r="AN83" s="11" t="str">
        <f t="shared" si="11"/>
        <v>P</v>
      </c>
      <c r="AO83" s="11" t="str">
        <f t="shared" si="12"/>
        <v>RA</v>
      </c>
      <c r="AP83" s="11" t="str">
        <f t="shared" si="12"/>
        <v>VI</v>
      </c>
      <c r="AQ83" s="11" t="str">
        <f t="shared" si="12"/>
        <v>NI</v>
      </c>
      <c r="AR83" s="11" t="str">
        <f t="shared" si="13"/>
        <v>52</v>
      </c>
      <c r="AS83" s="11" t="str">
        <f t="shared" si="14"/>
        <v>UPRAVINI52</v>
      </c>
      <c r="AT83" s="11" t="str">
        <f t="shared" ref="AT83:AT94" si="17">LOWER(AS83)</f>
        <v>upravini52</v>
      </c>
      <c r="AU83" s="11" t="s">
        <v>1667</v>
      </c>
      <c r="AV83" s="11">
        <f t="shared" si="16"/>
        <v>1</v>
      </c>
    </row>
    <row r="84" spans="1:48" s="11" customFormat="1" ht="22.5" customHeight="1" x14ac:dyDescent="0.25">
      <c r="A84" s="7">
        <f>SUBTOTAL(3,$C$2:C84)</f>
        <v>83</v>
      </c>
      <c r="B84" s="7" t="s">
        <v>700</v>
      </c>
      <c r="C84" s="8">
        <v>83</v>
      </c>
      <c r="D84" s="7" t="s">
        <v>27</v>
      </c>
      <c r="E84" s="7" t="s">
        <v>718</v>
      </c>
      <c r="F84" s="7"/>
      <c r="G84" s="7"/>
      <c r="H84" s="7"/>
      <c r="I84" s="30">
        <v>10000</v>
      </c>
      <c r="J84" s="30">
        <v>589618</v>
      </c>
      <c r="K84" s="31">
        <f t="shared" si="10"/>
        <v>599618</v>
      </c>
      <c r="L84" s="7" t="s">
        <v>837</v>
      </c>
      <c r="M84" s="8" t="s">
        <v>849</v>
      </c>
      <c r="N84" s="8" t="s">
        <v>839</v>
      </c>
      <c r="O84" s="16" t="s">
        <v>1238</v>
      </c>
      <c r="P84" s="16" t="s">
        <v>841</v>
      </c>
      <c r="Q84" s="16" t="s">
        <v>1239</v>
      </c>
      <c r="R84" s="16" t="s">
        <v>718</v>
      </c>
      <c r="S84" s="16"/>
      <c r="T84" s="16" t="s">
        <v>718</v>
      </c>
      <c r="U84" s="16"/>
      <c r="V84" s="36">
        <v>89603</v>
      </c>
      <c r="W84" s="16" t="s">
        <v>1240</v>
      </c>
      <c r="X84" s="10" t="s">
        <v>1241</v>
      </c>
      <c r="Y84" s="17" t="s">
        <v>719</v>
      </c>
      <c r="Z84" s="7" t="s">
        <v>47</v>
      </c>
      <c r="AA84" s="16" t="s">
        <v>134</v>
      </c>
      <c r="AB84" s="16" t="s">
        <v>720</v>
      </c>
      <c r="AC84" s="16" t="s">
        <v>721</v>
      </c>
      <c r="AD84" s="16" t="s">
        <v>722</v>
      </c>
      <c r="AE84" s="16" t="s">
        <v>723</v>
      </c>
      <c r="AF84" s="10" t="s">
        <v>724</v>
      </c>
      <c r="AG84" s="10" t="s">
        <v>725</v>
      </c>
      <c r="AH84" s="16" t="s">
        <v>1380</v>
      </c>
      <c r="AI84" s="16" t="s">
        <v>1381</v>
      </c>
      <c r="AJ84" s="17"/>
      <c r="AK84" s="11" t="s">
        <v>1617</v>
      </c>
      <c r="AL84" s="11" t="s">
        <v>1400</v>
      </c>
      <c r="AM84" s="11" t="s">
        <v>1553</v>
      </c>
      <c r="AN84" s="11" t="str">
        <f t="shared" si="11"/>
        <v>T</v>
      </c>
      <c r="AO84" s="11" t="str">
        <f t="shared" si="12"/>
        <v>GO</v>
      </c>
      <c r="AP84" s="11" t="str">
        <f t="shared" si="12"/>
        <v>GÓ</v>
      </c>
      <c r="AQ84" s="11" t="str">
        <f t="shared" si="12"/>
        <v>TI</v>
      </c>
      <c r="AR84" s="11" t="str">
        <f t="shared" si="13"/>
        <v>84</v>
      </c>
      <c r="AS84" s="11" t="str">
        <f t="shared" si="14"/>
        <v>UTGOGÓTI84</v>
      </c>
      <c r="AT84" s="11" t="str">
        <f t="shared" si="17"/>
        <v>utgogóti84</v>
      </c>
      <c r="AU84" s="11" t="s">
        <v>1681</v>
      </c>
      <c r="AV84" s="11">
        <f t="shared" si="16"/>
        <v>0</v>
      </c>
    </row>
    <row r="85" spans="1:48" s="11" customFormat="1" ht="22.5" customHeight="1" x14ac:dyDescent="0.25">
      <c r="A85" s="7">
        <f>SUBTOTAL(3,$C$2:C85)</f>
        <v>84</v>
      </c>
      <c r="B85" s="7" t="s">
        <v>700</v>
      </c>
      <c r="C85" s="8">
        <v>84</v>
      </c>
      <c r="D85" s="7" t="s">
        <v>27</v>
      </c>
      <c r="E85" s="7" t="s">
        <v>726</v>
      </c>
      <c r="F85" s="7"/>
      <c r="G85" s="7"/>
      <c r="H85" s="7"/>
      <c r="I85" s="30">
        <v>553704</v>
      </c>
      <c r="J85" s="30">
        <v>43813</v>
      </c>
      <c r="K85" s="31">
        <f t="shared" si="10"/>
        <v>597517</v>
      </c>
      <c r="L85" s="7" t="s">
        <v>837</v>
      </c>
      <c r="M85" s="8" t="s">
        <v>892</v>
      </c>
      <c r="N85" s="8" t="s">
        <v>839</v>
      </c>
      <c r="O85" s="16" t="s">
        <v>1242</v>
      </c>
      <c r="P85" s="16" t="s">
        <v>841</v>
      </c>
      <c r="Q85" s="16" t="s">
        <v>1243</v>
      </c>
      <c r="R85" s="16" t="s">
        <v>726</v>
      </c>
      <c r="S85" s="16"/>
      <c r="T85" s="16" t="s">
        <v>726</v>
      </c>
      <c r="U85" s="16"/>
      <c r="V85" s="36">
        <v>88285</v>
      </c>
      <c r="W85" s="16" t="s">
        <v>1244</v>
      </c>
      <c r="X85" s="10" t="s">
        <v>1245</v>
      </c>
      <c r="Y85" s="14" t="s">
        <v>727</v>
      </c>
      <c r="Z85" s="15" t="s">
        <v>65</v>
      </c>
      <c r="AA85" s="16" t="s">
        <v>728</v>
      </c>
      <c r="AB85" s="16" t="s">
        <v>729</v>
      </c>
      <c r="AC85" s="16" t="s">
        <v>730</v>
      </c>
      <c r="AD85" s="16" t="s">
        <v>731</v>
      </c>
      <c r="AE85" s="16" t="s">
        <v>732</v>
      </c>
      <c r="AF85" s="10" t="s">
        <v>733</v>
      </c>
      <c r="AG85" s="10" t="s">
        <v>734</v>
      </c>
      <c r="AH85" s="16"/>
      <c r="AI85" s="11" t="s">
        <v>1668</v>
      </c>
      <c r="AJ85" s="14" t="s">
        <v>1554</v>
      </c>
      <c r="AK85" s="11" t="s">
        <v>1618</v>
      </c>
      <c r="AL85" s="11" t="s">
        <v>1424</v>
      </c>
      <c r="AM85" s="11" t="s">
        <v>1555</v>
      </c>
      <c r="AN85" s="11" t="str">
        <f t="shared" si="11"/>
        <v>T</v>
      </c>
      <c r="AO85" s="11" t="str">
        <f t="shared" si="12"/>
        <v>JU</v>
      </c>
      <c r="AP85" s="11" t="str">
        <f t="shared" si="12"/>
        <v>GO</v>
      </c>
      <c r="AQ85" s="11" t="str">
        <f t="shared" si="12"/>
        <v>RO</v>
      </c>
      <c r="AR85" s="11" t="str">
        <f t="shared" si="13"/>
        <v>69</v>
      </c>
      <c r="AS85" s="11" t="str">
        <f t="shared" si="14"/>
        <v>UTJUGORO69</v>
      </c>
      <c r="AT85" s="11" t="str">
        <f t="shared" si="17"/>
        <v>utjugoro69</v>
      </c>
      <c r="AU85" s="11" t="s">
        <v>1668</v>
      </c>
      <c r="AV85" s="11">
        <f t="shared" si="16"/>
        <v>1</v>
      </c>
    </row>
    <row r="86" spans="1:48" s="11" customFormat="1" ht="22.5" customHeight="1" x14ac:dyDescent="0.25">
      <c r="A86" s="7">
        <f>SUBTOTAL(3,$C$2:C86)</f>
        <v>85</v>
      </c>
      <c r="B86" s="7" t="s">
        <v>735</v>
      </c>
      <c r="C86" s="8">
        <v>85</v>
      </c>
      <c r="D86" s="7" t="s">
        <v>16</v>
      </c>
      <c r="E86" s="13" t="s">
        <v>736</v>
      </c>
      <c r="F86" s="13"/>
      <c r="G86" s="13"/>
      <c r="H86" s="13"/>
      <c r="I86" s="35"/>
      <c r="J86" s="30">
        <v>488140</v>
      </c>
      <c r="K86" s="31">
        <f t="shared" si="10"/>
        <v>488140</v>
      </c>
      <c r="L86" s="7" t="s">
        <v>837</v>
      </c>
      <c r="M86" s="8" t="s">
        <v>892</v>
      </c>
      <c r="N86" s="8" t="s">
        <v>839</v>
      </c>
      <c r="O86" s="16" t="s">
        <v>1246</v>
      </c>
      <c r="P86" s="16" t="s">
        <v>862</v>
      </c>
      <c r="Q86" s="16" t="s">
        <v>1247</v>
      </c>
      <c r="R86" s="16" t="s">
        <v>736</v>
      </c>
      <c r="S86" s="16"/>
      <c r="T86" s="16" t="s">
        <v>736</v>
      </c>
      <c r="U86" s="16"/>
      <c r="V86" s="36">
        <v>94100</v>
      </c>
      <c r="W86" s="16" t="s">
        <v>741</v>
      </c>
      <c r="X86" s="10" t="s">
        <v>1248</v>
      </c>
      <c r="Y86" s="14" t="s">
        <v>737</v>
      </c>
      <c r="Z86" s="7" t="s">
        <v>47</v>
      </c>
      <c r="AA86" s="16" t="s">
        <v>738</v>
      </c>
      <c r="AB86" s="16" t="s">
        <v>739</v>
      </c>
      <c r="AC86" s="16" t="s">
        <v>740</v>
      </c>
      <c r="AD86" s="16" t="s">
        <v>741</v>
      </c>
      <c r="AE86" s="16" t="s">
        <v>742</v>
      </c>
      <c r="AF86" s="10" t="s">
        <v>743</v>
      </c>
      <c r="AG86" s="16"/>
      <c r="AH86" s="16"/>
      <c r="AI86" s="11" t="s">
        <v>1675</v>
      </c>
      <c r="AJ86" s="14"/>
      <c r="AK86" s="11" t="s">
        <v>1619</v>
      </c>
      <c r="AL86" s="11" t="s">
        <v>1556</v>
      </c>
      <c r="AM86" s="11" t="s">
        <v>1557</v>
      </c>
      <c r="AN86" s="11" t="str">
        <f t="shared" si="11"/>
        <v>P</v>
      </c>
      <c r="AO86" s="11" t="str">
        <f t="shared" si="12"/>
        <v>MI</v>
      </c>
      <c r="AP86" s="11" t="str">
        <f t="shared" si="12"/>
        <v>TE</v>
      </c>
      <c r="AQ86" s="11" t="str">
        <f t="shared" si="12"/>
        <v>JÁ</v>
      </c>
      <c r="AR86" s="11" t="str">
        <f t="shared" si="13"/>
        <v>82</v>
      </c>
      <c r="AS86" s="11" t="str">
        <f t="shared" si="14"/>
        <v>UPMITEJÁ82</v>
      </c>
      <c r="AT86" s="11" t="str">
        <f t="shared" si="17"/>
        <v>upmitejá82</v>
      </c>
      <c r="AU86" s="11" t="s">
        <v>1675</v>
      </c>
      <c r="AV86" s="11">
        <f t="shared" si="16"/>
        <v>1</v>
      </c>
    </row>
    <row r="87" spans="1:48" s="11" customFormat="1" ht="22.5" customHeight="1" x14ac:dyDescent="0.25">
      <c r="A87" s="7">
        <f>SUBTOTAL(3,$C$2:C87)</f>
        <v>86</v>
      </c>
      <c r="B87" s="7" t="s">
        <v>735</v>
      </c>
      <c r="C87" s="8">
        <v>86</v>
      </c>
      <c r="D87" s="7" t="s">
        <v>27</v>
      </c>
      <c r="E87" s="7" t="s">
        <v>744</v>
      </c>
      <c r="F87" s="7"/>
      <c r="G87" s="7"/>
      <c r="H87" s="7"/>
      <c r="I87" s="33">
        <v>177652</v>
      </c>
      <c r="J87" s="34"/>
      <c r="K87" s="31">
        <f t="shared" si="10"/>
        <v>177652</v>
      </c>
      <c r="L87" s="7" t="s">
        <v>837</v>
      </c>
      <c r="M87" s="8" t="s">
        <v>838</v>
      </c>
      <c r="N87" s="8" t="s">
        <v>839</v>
      </c>
      <c r="O87" s="16" t="s">
        <v>1249</v>
      </c>
      <c r="P87" s="16" t="s">
        <v>841</v>
      </c>
      <c r="Q87" s="16" t="s">
        <v>1250</v>
      </c>
      <c r="R87" s="16" t="s">
        <v>1251</v>
      </c>
      <c r="S87" s="16"/>
      <c r="T87" s="16" t="s">
        <v>1251</v>
      </c>
      <c r="U87" s="16"/>
      <c r="V87" s="36">
        <v>96360</v>
      </c>
      <c r="W87" s="16" t="s">
        <v>1252</v>
      </c>
      <c r="X87" s="10" t="s">
        <v>1253</v>
      </c>
      <c r="Y87" s="14" t="s">
        <v>745</v>
      </c>
      <c r="Z87" s="7" t="s">
        <v>19</v>
      </c>
      <c r="AA87" s="16" t="s">
        <v>746</v>
      </c>
      <c r="AB87" s="16" t="s">
        <v>747</v>
      </c>
      <c r="AC87" s="16" t="s">
        <v>748</v>
      </c>
      <c r="AD87" s="16" t="s">
        <v>749</v>
      </c>
      <c r="AE87" s="16" t="s">
        <v>750</v>
      </c>
      <c r="AF87" s="10" t="s">
        <v>751</v>
      </c>
      <c r="AG87" s="16" t="s">
        <v>752</v>
      </c>
      <c r="AH87" s="16"/>
      <c r="AI87" s="11" t="s">
        <v>1669</v>
      </c>
      <c r="AJ87" s="14"/>
      <c r="AK87" s="11" t="s">
        <v>1558</v>
      </c>
      <c r="AL87" s="11" t="s">
        <v>1559</v>
      </c>
      <c r="AM87" s="11" t="s">
        <v>1451</v>
      </c>
      <c r="AN87" s="11" t="str">
        <f t="shared" si="11"/>
        <v>T</v>
      </c>
      <c r="AO87" s="11" t="str">
        <f t="shared" si="12"/>
        <v>PA</v>
      </c>
      <c r="AP87" s="11" t="str">
        <f t="shared" si="12"/>
        <v>LO</v>
      </c>
      <c r="AQ87" s="11" t="str">
        <f t="shared" si="12"/>
        <v>MA</v>
      </c>
      <c r="AR87" s="11" t="str">
        <f t="shared" si="13"/>
        <v>80</v>
      </c>
      <c r="AS87" s="11" t="str">
        <f t="shared" si="14"/>
        <v>UTPALOMA80</v>
      </c>
      <c r="AT87" s="11" t="str">
        <f t="shared" si="17"/>
        <v>utpaloma80</v>
      </c>
      <c r="AU87" s="11" t="s">
        <v>1669</v>
      </c>
      <c r="AV87" s="11">
        <f t="shared" si="16"/>
        <v>1</v>
      </c>
    </row>
    <row r="88" spans="1:48" s="11" customFormat="1" ht="22.5" customHeight="1" x14ac:dyDescent="0.25">
      <c r="A88" s="7">
        <f>SUBTOTAL(3,$C$2:C88)</f>
        <v>87</v>
      </c>
      <c r="B88" s="7" t="s">
        <v>735</v>
      </c>
      <c r="C88" s="8">
        <v>87</v>
      </c>
      <c r="D88" s="7" t="s">
        <v>27</v>
      </c>
      <c r="E88" s="7" t="s">
        <v>753</v>
      </c>
      <c r="F88" s="7"/>
      <c r="G88" s="7"/>
      <c r="H88" s="7"/>
      <c r="I88" s="30">
        <v>989706</v>
      </c>
      <c r="J88" s="30">
        <v>170000</v>
      </c>
      <c r="K88" s="31">
        <f t="shared" si="10"/>
        <v>1159706</v>
      </c>
      <c r="L88" s="7" t="s">
        <v>837</v>
      </c>
      <c r="M88" s="8" t="s">
        <v>838</v>
      </c>
      <c r="N88" s="8" t="s">
        <v>839</v>
      </c>
      <c r="O88" s="16" t="s">
        <v>1254</v>
      </c>
      <c r="P88" s="16" t="s">
        <v>841</v>
      </c>
      <c r="Q88" s="16" t="s">
        <v>1255</v>
      </c>
      <c r="R88" s="16" t="s">
        <v>1256</v>
      </c>
      <c r="S88" s="16"/>
      <c r="T88" s="16" t="s">
        <v>1257</v>
      </c>
      <c r="U88" s="16"/>
      <c r="V88" s="36">
        <v>94910</v>
      </c>
      <c r="W88" s="16" t="s">
        <v>1258</v>
      </c>
      <c r="X88" s="10" t="s">
        <v>1259</v>
      </c>
      <c r="Y88" s="14" t="s">
        <v>754</v>
      </c>
      <c r="Z88" s="15" t="s">
        <v>65</v>
      </c>
      <c r="AA88" s="16" t="s">
        <v>755</v>
      </c>
      <c r="AB88" s="16" t="s">
        <v>756</v>
      </c>
      <c r="AC88" s="16" t="s">
        <v>757</v>
      </c>
      <c r="AD88" s="16" t="s">
        <v>758</v>
      </c>
      <c r="AE88" s="16" t="s">
        <v>759</v>
      </c>
      <c r="AF88" s="10" t="s">
        <v>760</v>
      </c>
      <c r="AG88" s="10" t="s">
        <v>761</v>
      </c>
      <c r="AH88" s="16"/>
      <c r="AI88" s="11" t="s">
        <v>1670</v>
      </c>
      <c r="AJ88" s="14" t="s">
        <v>1404</v>
      </c>
      <c r="AK88" s="11" t="s">
        <v>1620</v>
      </c>
      <c r="AL88" s="11" t="s">
        <v>1392</v>
      </c>
      <c r="AM88" s="11" t="s">
        <v>1560</v>
      </c>
      <c r="AN88" s="11" t="str">
        <f t="shared" si="11"/>
        <v>T</v>
      </c>
      <c r="AO88" s="11" t="str">
        <f t="shared" si="12"/>
        <v>SA</v>
      </c>
      <c r="AP88" s="11" t="str">
        <f t="shared" si="12"/>
        <v>HE</v>
      </c>
      <c r="AQ88" s="11" t="str">
        <f t="shared" si="12"/>
        <v>VA</v>
      </c>
      <c r="AR88" s="11" t="str">
        <f t="shared" si="13"/>
        <v>66</v>
      </c>
      <c r="AS88" s="11" t="str">
        <f t="shared" si="14"/>
        <v>UTSAHEVA66</v>
      </c>
      <c r="AT88" s="11" t="str">
        <f t="shared" si="17"/>
        <v>utsaheva66</v>
      </c>
      <c r="AU88" s="11" t="s">
        <v>1670</v>
      </c>
      <c r="AV88" s="11">
        <f t="shared" si="16"/>
        <v>1</v>
      </c>
    </row>
    <row r="89" spans="1:48" s="11" customFormat="1" ht="22.5" customHeight="1" x14ac:dyDescent="0.25">
      <c r="A89" s="7">
        <f>SUBTOTAL(3,$C$2:C89)</f>
        <v>88</v>
      </c>
      <c r="B89" s="13" t="s">
        <v>762</v>
      </c>
      <c r="C89" s="8">
        <v>88</v>
      </c>
      <c r="D89" s="7" t="s">
        <v>27</v>
      </c>
      <c r="E89" s="13" t="s">
        <v>763</v>
      </c>
      <c r="F89" s="13"/>
      <c r="G89" s="13"/>
      <c r="H89" s="13"/>
      <c r="I89" s="35"/>
      <c r="J89" s="30">
        <v>30000</v>
      </c>
      <c r="K89" s="31">
        <f t="shared" si="10"/>
        <v>30000</v>
      </c>
      <c r="L89" s="7" t="s">
        <v>837</v>
      </c>
      <c r="M89" s="8" t="s">
        <v>838</v>
      </c>
      <c r="N89" s="8" t="s">
        <v>839</v>
      </c>
      <c r="O89" s="16" t="s">
        <v>1260</v>
      </c>
      <c r="P89" s="16" t="s">
        <v>841</v>
      </c>
      <c r="Q89" s="16" t="s">
        <v>1261</v>
      </c>
      <c r="R89" s="16" t="s">
        <v>1262</v>
      </c>
      <c r="S89" s="16"/>
      <c r="T89" s="16" t="s">
        <v>1262</v>
      </c>
      <c r="U89" s="16"/>
      <c r="V89" s="36">
        <v>97800</v>
      </c>
      <c r="W89" s="16" t="s">
        <v>1263</v>
      </c>
      <c r="X89" s="16" t="s">
        <v>1264</v>
      </c>
      <c r="Y89" s="17" t="s">
        <v>764</v>
      </c>
      <c r="Z89" s="15" t="s">
        <v>65</v>
      </c>
      <c r="AA89" s="16" t="s">
        <v>765</v>
      </c>
      <c r="AB89" s="16" t="s">
        <v>766</v>
      </c>
      <c r="AC89" s="16" t="s">
        <v>767</v>
      </c>
      <c r="AD89" s="16" t="s">
        <v>768</v>
      </c>
      <c r="AE89" s="16" t="s">
        <v>769</v>
      </c>
      <c r="AF89" s="10" t="s">
        <v>770</v>
      </c>
      <c r="AG89" s="10" t="s">
        <v>771</v>
      </c>
      <c r="AH89" s="16" t="s">
        <v>1382</v>
      </c>
      <c r="AI89" s="16" t="s">
        <v>1383</v>
      </c>
      <c r="AJ89" s="17" t="s">
        <v>1410</v>
      </c>
      <c r="AK89" s="11" t="s">
        <v>1621</v>
      </c>
      <c r="AL89" s="11" t="s">
        <v>1561</v>
      </c>
      <c r="AM89" s="11" t="s">
        <v>1561</v>
      </c>
      <c r="AN89" s="11" t="str">
        <f t="shared" si="11"/>
        <v>T</v>
      </c>
      <c r="AO89" s="11" t="str">
        <f t="shared" si="12"/>
        <v>SU</v>
      </c>
      <c r="AP89" s="11" t="str">
        <f t="shared" si="12"/>
        <v>QU</v>
      </c>
      <c r="AQ89" s="11" t="str">
        <f t="shared" si="12"/>
        <v>QU</v>
      </c>
      <c r="AR89" s="11" t="str">
        <f t="shared" si="13"/>
        <v>88</v>
      </c>
      <c r="AS89" s="11" t="str">
        <f t="shared" si="14"/>
        <v>UTSUQUQU88</v>
      </c>
      <c r="AT89" s="11" t="str">
        <f t="shared" si="17"/>
        <v>utsuququ88</v>
      </c>
      <c r="AU89" s="11" t="s">
        <v>1671</v>
      </c>
      <c r="AV89" s="11">
        <f t="shared" si="16"/>
        <v>0</v>
      </c>
    </row>
    <row r="90" spans="1:48" s="11" customFormat="1" ht="22.5" customHeight="1" x14ac:dyDescent="0.25">
      <c r="A90" s="7">
        <f>SUBTOTAL(3,$C$2:C90)</f>
        <v>89</v>
      </c>
      <c r="B90" s="13" t="s">
        <v>762</v>
      </c>
      <c r="C90" s="8">
        <v>89</v>
      </c>
      <c r="D90" s="7" t="s">
        <v>27</v>
      </c>
      <c r="E90" s="7" t="s">
        <v>772</v>
      </c>
      <c r="F90" s="7"/>
      <c r="G90" s="7"/>
      <c r="H90" s="7"/>
      <c r="I90" s="30">
        <v>139196</v>
      </c>
      <c r="J90" s="30">
        <v>218000</v>
      </c>
      <c r="K90" s="31">
        <f t="shared" si="10"/>
        <v>357196</v>
      </c>
      <c r="L90" s="7" t="s">
        <v>837</v>
      </c>
      <c r="M90" s="8" t="s">
        <v>838</v>
      </c>
      <c r="N90" s="8" t="s">
        <v>839</v>
      </c>
      <c r="O90" s="16" t="s">
        <v>1265</v>
      </c>
      <c r="P90" s="16" t="s">
        <v>841</v>
      </c>
      <c r="Q90" s="16" t="s">
        <v>1266</v>
      </c>
      <c r="R90" s="16" t="s">
        <v>1267</v>
      </c>
      <c r="S90" s="16"/>
      <c r="T90" s="16" t="s">
        <v>1267</v>
      </c>
      <c r="U90" s="16"/>
      <c r="V90" s="36">
        <v>97279</v>
      </c>
      <c r="W90" s="16" t="s">
        <v>1268</v>
      </c>
      <c r="X90" s="10" t="s">
        <v>1269</v>
      </c>
      <c r="Y90" s="17" t="s">
        <v>773</v>
      </c>
      <c r="Z90" s="15" t="s">
        <v>38</v>
      </c>
      <c r="AA90" s="16" t="s">
        <v>774</v>
      </c>
      <c r="AB90" s="16" t="s">
        <v>775</v>
      </c>
      <c r="AC90" s="16" t="s">
        <v>776</v>
      </c>
      <c r="AD90" s="16" t="s">
        <v>777</v>
      </c>
      <c r="AE90" s="16" t="s">
        <v>778</v>
      </c>
      <c r="AF90" s="10" t="s">
        <v>779</v>
      </c>
      <c r="AG90" s="10" t="s">
        <v>780</v>
      </c>
      <c r="AH90" s="16" t="s">
        <v>1384</v>
      </c>
      <c r="AI90" s="16" t="s">
        <v>1385</v>
      </c>
      <c r="AJ90" s="17" t="s">
        <v>1562</v>
      </c>
      <c r="AK90" s="11" t="s">
        <v>1622</v>
      </c>
      <c r="AL90" s="11" t="s">
        <v>1451</v>
      </c>
      <c r="AM90" s="11" t="s">
        <v>1563</v>
      </c>
      <c r="AN90" s="11" t="str">
        <f t="shared" si="11"/>
        <v>T</v>
      </c>
      <c r="AO90" s="11" t="str">
        <f t="shared" si="12"/>
        <v>SE</v>
      </c>
      <c r="AP90" s="11" t="str">
        <f t="shared" si="12"/>
        <v>MA</v>
      </c>
      <c r="AQ90" s="11" t="str">
        <f t="shared" si="12"/>
        <v>VE</v>
      </c>
      <c r="AR90" s="11" t="str">
        <f t="shared" si="13"/>
        <v>65</v>
      </c>
      <c r="AS90" s="11" t="str">
        <f t="shared" si="14"/>
        <v>UTSEMAVE65</v>
      </c>
      <c r="AT90" s="11" t="str">
        <f t="shared" si="17"/>
        <v>utsemave65</v>
      </c>
      <c r="AU90" s="11" t="s">
        <v>1672</v>
      </c>
      <c r="AV90" s="11">
        <f t="shared" si="16"/>
        <v>0</v>
      </c>
    </row>
    <row r="91" spans="1:48" s="11" customFormat="1" ht="22.5" customHeight="1" x14ac:dyDescent="0.25">
      <c r="A91" s="7">
        <f>SUBTOTAL(3,$C$2:C91)</f>
        <v>90</v>
      </c>
      <c r="B91" s="13" t="s">
        <v>762</v>
      </c>
      <c r="C91" s="8">
        <v>90</v>
      </c>
      <c r="D91" s="7" t="s">
        <v>27</v>
      </c>
      <c r="E91" s="7" t="s">
        <v>781</v>
      </c>
      <c r="F91" s="7"/>
      <c r="G91" s="7"/>
      <c r="H91" s="7"/>
      <c r="I91" s="33">
        <v>122061</v>
      </c>
      <c r="J91" s="34"/>
      <c r="K91" s="31">
        <f t="shared" si="10"/>
        <v>122061</v>
      </c>
      <c r="L91" s="7" t="s">
        <v>837</v>
      </c>
      <c r="M91" s="8" t="s">
        <v>838</v>
      </c>
      <c r="N91" s="8" t="s">
        <v>839</v>
      </c>
      <c r="O91" s="16" t="s">
        <v>1270</v>
      </c>
      <c r="P91" s="16" t="s">
        <v>841</v>
      </c>
      <c r="Q91" s="16" t="s">
        <v>1271</v>
      </c>
      <c r="R91" s="16" t="s">
        <v>1272</v>
      </c>
      <c r="S91" s="16"/>
      <c r="T91" s="16" t="s">
        <v>1272</v>
      </c>
      <c r="U91" s="16"/>
      <c r="V91" s="36">
        <v>97970</v>
      </c>
      <c r="W91" s="16" t="s">
        <v>1273</v>
      </c>
      <c r="X91" s="10" t="s">
        <v>1274</v>
      </c>
      <c r="Y91" s="14" t="s">
        <v>782</v>
      </c>
      <c r="Z91" s="15" t="s">
        <v>65</v>
      </c>
      <c r="AA91" s="16" t="s">
        <v>783</v>
      </c>
      <c r="AB91" s="16" t="s">
        <v>784</v>
      </c>
      <c r="AC91" s="16" t="s">
        <v>785</v>
      </c>
      <c r="AD91" s="16" t="s">
        <v>786</v>
      </c>
      <c r="AE91" s="16" t="s">
        <v>787</v>
      </c>
      <c r="AF91" s="10" t="s">
        <v>788</v>
      </c>
      <c r="AG91" s="10" t="s">
        <v>789</v>
      </c>
      <c r="AH91" s="16"/>
      <c r="AI91" s="11" t="s">
        <v>1673</v>
      </c>
      <c r="AJ91" s="14" t="s">
        <v>1564</v>
      </c>
      <c r="AK91" s="11" t="s">
        <v>1623</v>
      </c>
      <c r="AL91" s="11" t="s">
        <v>1430</v>
      </c>
      <c r="AM91" s="11" t="s">
        <v>1565</v>
      </c>
      <c r="AN91" s="11" t="str">
        <f t="shared" si="11"/>
        <v>T</v>
      </c>
      <c r="AO91" s="11" t="str">
        <f t="shared" si="12"/>
        <v>DA</v>
      </c>
      <c r="AP91" s="11" t="str">
        <f t="shared" si="12"/>
        <v>CE</v>
      </c>
      <c r="AQ91" s="11" t="str">
        <f t="shared" si="12"/>
        <v>PE</v>
      </c>
      <c r="AR91" s="11" t="str">
        <f t="shared" si="13"/>
        <v>92</v>
      </c>
      <c r="AS91" s="11" t="str">
        <f t="shared" si="14"/>
        <v>UTDACEPE92</v>
      </c>
      <c r="AT91" s="11" t="str">
        <f t="shared" si="17"/>
        <v>utdacepe92</v>
      </c>
      <c r="AU91" s="11" t="s">
        <v>1673</v>
      </c>
      <c r="AV91" s="11">
        <f t="shared" si="16"/>
        <v>1</v>
      </c>
    </row>
    <row r="92" spans="1:48" s="11" customFormat="1" ht="22.5" customHeight="1" x14ac:dyDescent="0.25">
      <c r="A92" s="7">
        <f>SUBTOTAL(3,$C$2:C92)</f>
        <v>91</v>
      </c>
      <c r="B92" s="13" t="s">
        <v>762</v>
      </c>
      <c r="C92" s="8">
        <v>91</v>
      </c>
      <c r="D92" s="7" t="s">
        <v>27</v>
      </c>
      <c r="E92" s="7" t="s">
        <v>790</v>
      </c>
      <c r="F92" s="7"/>
      <c r="G92" s="7"/>
      <c r="H92" s="7"/>
      <c r="I92" s="33">
        <v>60000</v>
      </c>
      <c r="J92" s="34"/>
      <c r="K92" s="31">
        <f t="shared" si="10"/>
        <v>60000</v>
      </c>
      <c r="L92" s="7" t="s">
        <v>837</v>
      </c>
      <c r="M92" s="8" t="s">
        <v>838</v>
      </c>
      <c r="N92" s="8" t="s">
        <v>839</v>
      </c>
      <c r="O92" s="16" t="s">
        <v>1275</v>
      </c>
      <c r="P92" s="16" t="s">
        <v>841</v>
      </c>
      <c r="Q92" s="16" t="s">
        <v>1276</v>
      </c>
      <c r="R92" s="16" t="s">
        <v>1277</v>
      </c>
      <c r="S92" s="16"/>
      <c r="T92" s="16" t="s">
        <v>1277</v>
      </c>
      <c r="U92" s="16"/>
      <c r="V92" s="36">
        <v>97930</v>
      </c>
      <c r="W92" s="16" t="s">
        <v>795</v>
      </c>
      <c r="X92" s="10" t="s">
        <v>1278</v>
      </c>
      <c r="Y92" s="14" t="s">
        <v>791</v>
      </c>
      <c r="Z92" s="15" t="s">
        <v>65</v>
      </c>
      <c r="AA92" s="16" t="s">
        <v>792</v>
      </c>
      <c r="AB92" s="16" t="s">
        <v>793</v>
      </c>
      <c r="AC92" s="16" t="s">
        <v>794</v>
      </c>
      <c r="AD92" s="16" t="s">
        <v>795</v>
      </c>
      <c r="AE92" s="16" t="s">
        <v>796</v>
      </c>
      <c r="AF92" s="10" t="s">
        <v>797</v>
      </c>
      <c r="AG92" s="16"/>
      <c r="AH92" s="16"/>
      <c r="AI92" s="11" t="s">
        <v>1682</v>
      </c>
      <c r="AJ92" s="14" t="s">
        <v>834</v>
      </c>
      <c r="AK92" s="11" t="s">
        <v>1624</v>
      </c>
      <c r="AL92" s="11" t="s">
        <v>1566</v>
      </c>
      <c r="AM92" s="11" t="s">
        <v>1567</v>
      </c>
      <c r="AN92" s="11" t="str">
        <f t="shared" si="11"/>
        <v>T</v>
      </c>
      <c r="AO92" s="11" t="str">
        <f t="shared" si="12"/>
        <v>CE</v>
      </c>
      <c r="AP92" s="11" t="str">
        <f t="shared" si="12"/>
        <v>CÁ</v>
      </c>
      <c r="AQ92" s="11" t="str">
        <f t="shared" si="12"/>
        <v>GÓ</v>
      </c>
      <c r="AR92" s="11" t="str">
        <f t="shared" si="13"/>
        <v>77</v>
      </c>
      <c r="AS92" s="11" t="str">
        <f t="shared" si="14"/>
        <v>UTCECÁGÓ77</v>
      </c>
      <c r="AT92" s="11" t="str">
        <f t="shared" si="17"/>
        <v>utcecágó77</v>
      </c>
      <c r="AU92" s="11" t="s">
        <v>1682</v>
      </c>
      <c r="AV92" s="11">
        <f t="shared" si="16"/>
        <v>1</v>
      </c>
    </row>
    <row r="93" spans="1:48" s="11" customFormat="1" ht="22.5" customHeight="1" x14ac:dyDescent="0.25">
      <c r="A93" s="7">
        <f>SUBTOTAL(3,$C$2:C93)</f>
        <v>92</v>
      </c>
      <c r="B93" s="7" t="s">
        <v>798</v>
      </c>
      <c r="C93" s="8">
        <v>92</v>
      </c>
      <c r="D93" s="7" t="s">
        <v>16</v>
      </c>
      <c r="E93" s="7" t="s">
        <v>798</v>
      </c>
      <c r="F93" s="7"/>
      <c r="G93" s="7"/>
      <c r="H93" s="7"/>
      <c r="I93" s="30">
        <v>338301</v>
      </c>
      <c r="J93" s="30">
        <v>31000</v>
      </c>
      <c r="K93" s="31">
        <f t="shared" si="10"/>
        <v>369301</v>
      </c>
      <c r="L93" s="7" t="s">
        <v>837</v>
      </c>
      <c r="M93" s="8" t="s">
        <v>838</v>
      </c>
      <c r="N93" s="8" t="s">
        <v>839</v>
      </c>
      <c r="O93" s="16" t="s">
        <v>1279</v>
      </c>
      <c r="P93" s="16" t="s">
        <v>841</v>
      </c>
      <c r="Q93" s="16" t="s">
        <v>1280</v>
      </c>
      <c r="R93" s="16" t="s">
        <v>1281</v>
      </c>
      <c r="S93" s="16"/>
      <c r="T93" s="16" t="s">
        <v>798</v>
      </c>
      <c r="U93" s="16"/>
      <c r="V93" s="36">
        <v>99059</v>
      </c>
      <c r="W93" s="16" t="s">
        <v>1282</v>
      </c>
      <c r="X93" s="10" t="s">
        <v>1283</v>
      </c>
      <c r="Y93" s="17" t="s">
        <v>799</v>
      </c>
      <c r="Z93" s="15" t="s">
        <v>38</v>
      </c>
      <c r="AA93" s="16" t="s">
        <v>800</v>
      </c>
      <c r="AB93" s="16" t="s">
        <v>801</v>
      </c>
      <c r="AC93" s="16" t="s">
        <v>802</v>
      </c>
      <c r="AD93" s="16" t="s">
        <v>803</v>
      </c>
      <c r="AE93" s="16" t="s">
        <v>804</v>
      </c>
      <c r="AF93" s="10" t="s">
        <v>805</v>
      </c>
      <c r="AG93" s="10" t="s">
        <v>806</v>
      </c>
      <c r="AH93" s="16" t="s">
        <v>1386</v>
      </c>
      <c r="AI93" s="16" t="s">
        <v>1387</v>
      </c>
      <c r="AJ93" s="17" t="s">
        <v>1426</v>
      </c>
      <c r="AK93" s="11" t="s">
        <v>1579</v>
      </c>
      <c r="AL93" s="11" t="s">
        <v>1568</v>
      </c>
      <c r="AM93" s="11" t="s">
        <v>1569</v>
      </c>
      <c r="AN93" s="11" t="str">
        <f t="shared" si="11"/>
        <v>P</v>
      </c>
      <c r="AO93" s="11" t="str">
        <f t="shared" si="12"/>
        <v>JU</v>
      </c>
      <c r="AP93" s="11" t="str">
        <f t="shared" si="12"/>
        <v>ME</v>
      </c>
      <c r="AQ93" s="11" t="str">
        <f t="shared" si="12"/>
        <v>QU</v>
      </c>
      <c r="AR93" s="11" t="str">
        <f t="shared" si="13"/>
        <v>80</v>
      </c>
      <c r="AS93" s="11" t="str">
        <f t="shared" si="14"/>
        <v>UPJUMEQU80</v>
      </c>
      <c r="AT93" s="11" t="str">
        <f t="shared" si="17"/>
        <v>upjumequ80</v>
      </c>
      <c r="AU93" s="11" t="s">
        <v>1387</v>
      </c>
      <c r="AV93" s="11">
        <f t="shared" si="16"/>
        <v>1</v>
      </c>
    </row>
    <row r="94" spans="1:48" s="11" customFormat="1" ht="22.5" customHeight="1" x14ac:dyDescent="0.25">
      <c r="A94" s="7">
        <f>SUBTOTAL(3,$C$2:C94)</f>
        <v>93</v>
      </c>
      <c r="B94" s="7" t="s">
        <v>798</v>
      </c>
      <c r="C94" s="8">
        <v>93</v>
      </c>
      <c r="D94" s="7" t="s">
        <v>27</v>
      </c>
      <c r="E94" s="7" t="s">
        <v>807</v>
      </c>
      <c r="F94" s="7"/>
      <c r="G94" s="7"/>
      <c r="H94" s="7"/>
      <c r="I94" s="30">
        <v>165855</v>
      </c>
      <c r="J94" s="30">
        <v>30000</v>
      </c>
      <c r="K94" s="31">
        <f t="shared" si="10"/>
        <v>195855</v>
      </c>
      <c r="L94" s="7" t="s">
        <v>837</v>
      </c>
      <c r="M94" s="8" t="s">
        <v>838</v>
      </c>
      <c r="N94" s="8" t="s">
        <v>839</v>
      </c>
      <c r="O94" s="16" t="s">
        <v>1284</v>
      </c>
      <c r="P94" s="16" t="s">
        <v>862</v>
      </c>
      <c r="Q94" s="16" t="s">
        <v>1285</v>
      </c>
      <c r="R94" s="16" t="s">
        <v>1286</v>
      </c>
      <c r="S94" s="16"/>
      <c r="T94" s="16" t="s">
        <v>1287</v>
      </c>
      <c r="U94" s="16"/>
      <c r="V94" s="36">
        <v>98601</v>
      </c>
      <c r="W94" s="16" t="s">
        <v>1288</v>
      </c>
      <c r="X94" s="10" t="s">
        <v>1289</v>
      </c>
      <c r="Y94" s="17" t="s">
        <v>808</v>
      </c>
      <c r="Z94" s="15" t="s">
        <v>65</v>
      </c>
      <c r="AA94" s="16" t="s">
        <v>809</v>
      </c>
      <c r="AB94" s="16" t="s">
        <v>810</v>
      </c>
      <c r="AC94" s="16" t="s">
        <v>811</v>
      </c>
      <c r="AD94" s="16" t="s">
        <v>812</v>
      </c>
      <c r="AE94" s="16" t="s">
        <v>813</v>
      </c>
      <c r="AF94" s="10" t="s">
        <v>814</v>
      </c>
      <c r="AG94" s="10" t="s">
        <v>815</v>
      </c>
      <c r="AH94" s="16" t="s">
        <v>1388</v>
      </c>
      <c r="AI94" s="16" t="s">
        <v>1389</v>
      </c>
      <c r="AJ94" s="17" t="s">
        <v>1572</v>
      </c>
      <c r="AK94" s="11" t="s">
        <v>1625</v>
      </c>
      <c r="AL94" s="11" t="s">
        <v>1570</v>
      </c>
      <c r="AM94" s="11" t="s">
        <v>1396</v>
      </c>
      <c r="AN94" s="11" t="str">
        <f t="shared" si="11"/>
        <v>T</v>
      </c>
      <c r="AO94" s="11" t="str">
        <f t="shared" si="12"/>
        <v>AÍ</v>
      </c>
      <c r="AP94" s="11" t="str">
        <f t="shared" si="12"/>
        <v>HU</v>
      </c>
      <c r="AQ94" s="11" t="str">
        <f t="shared" si="12"/>
        <v>GA</v>
      </c>
      <c r="AR94" s="11" t="str">
        <f t="shared" si="13"/>
        <v>58</v>
      </c>
      <c r="AS94" s="11" t="str">
        <f t="shared" si="14"/>
        <v>UTAÍHUGA58</v>
      </c>
      <c r="AT94" s="11" t="str">
        <f t="shared" si="17"/>
        <v>utaíhuga58</v>
      </c>
      <c r="AU94" s="11" t="s">
        <v>1389</v>
      </c>
      <c r="AV94" s="11">
        <f t="shared" si="16"/>
        <v>1</v>
      </c>
    </row>
    <row r="95" spans="1:48" s="11" customFormat="1" ht="6.95" customHeight="1" x14ac:dyDescent="0.25">
      <c r="A95" s="18"/>
      <c r="B95" s="18"/>
      <c r="C95" s="19" t="s">
        <v>816</v>
      </c>
      <c r="D95" s="19"/>
      <c r="E95" s="20"/>
      <c r="F95" s="20"/>
      <c r="G95" s="20"/>
      <c r="H95" s="20"/>
      <c r="I95" s="37"/>
      <c r="J95" s="37"/>
      <c r="K95" s="37"/>
      <c r="L95" s="20"/>
      <c r="M95" s="19"/>
      <c r="N95" s="19"/>
      <c r="O95" s="20"/>
      <c r="P95" s="20"/>
      <c r="Q95" s="20"/>
      <c r="R95" s="20"/>
      <c r="S95" s="20"/>
      <c r="T95" s="20"/>
      <c r="U95" s="20"/>
      <c r="V95" s="19"/>
      <c r="W95" s="20"/>
      <c r="X95" s="20"/>
      <c r="Y95" s="21"/>
      <c r="Z95" s="22"/>
      <c r="AA95" s="23"/>
      <c r="AB95" s="23"/>
      <c r="AC95" s="23"/>
      <c r="AD95" s="23"/>
      <c r="AE95" s="23"/>
      <c r="AF95" s="23"/>
      <c r="AG95" s="23"/>
      <c r="AH95" s="23"/>
      <c r="AI95" s="23"/>
      <c r="AJ95" s="21"/>
    </row>
    <row r="96" spans="1:48" s="11" customFormat="1" ht="6.95" customHeight="1" x14ac:dyDescent="0.25">
      <c r="A96" s="18"/>
      <c r="B96" s="18"/>
      <c r="C96" s="19"/>
      <c r="D96" s="19"/>
      <c r="E96" s="20"/>
      <c r="F96" s="20"/>
      <c r="G96" s="20"/>
      <c r="H96" s="20"/>
      <c r="I96" s="20"/>
      <c r="J96" s="20"/>
      <c r="K96" s="20"/>
      <c r="L96" s="20"/>
      <c r="M96" s="19"/>
      <c r="N96" s="19"/>
      <c r="O96" s="20"/>
      <c r="P96" s="20"/>
      <c r="Q96" s="20"/>
      <c r="R96" s="38"/>
      <c r="S96" s="38"/>
      <c r="T96" s="20"/>
      <c r="U96" s="20"/>
      <c r="V96" s="19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1:36" ht="23.1" customHeight="1" thickBot="1" x14ac:dyDescent="0.45">
      <c r="A97" s="24" t="s">
        <v>817</v>
      </c>
      <c r="B97" s="25">
        <f t="array" aca="1" ref="B97" ca="1">SUM(IF(FREQUENCY(IF(SUBTOTAL(3,OFFSET(B2,ROW(B2:B94)-ROW(B2),,1)),IF(B2:B94&lt;&gt;"",MATCH("~"&amp;B2:B94, B2:B94&amp;"",0))),ROW(B2:B94)-ROW(B2)+1),1))</f>
        <v>27</v>
      </c>
      <c r="C97" s="25" t="s">
        <v>818</v>
      </c>
      <c r="D97" s="25">
        <f t="array" aca="1" ref="D97" ca="1">SUM(IF(FREQUENCY(IF(SUBTOTAL(3,OFFSET(D2,ROW(D2:D94)-ROW(D2),,1)),IF(D2:D94&lt;&gt;"",MATCH("~"&amp;D2:D94, D2:D94&amp;"",0))),ROW(D2:D94)-ROW(D2)+1),1))</f>
        <v>2</v>
      </c>
      <c r="E97" s="25">
        <f t="array" aca="1" ref="E97" ca="1">SUM(IF(FREQUENCY(IF(SUBTOTAL(3,OFFSET(E2,ROW(E2:E94)-ROW(E2),,1)),IF(E2:E94&lt;&gt;"",MATCH("~"&amp;E2:E94, E2:E94&amp;"",0))),ROW(E2:E94)-ROW(E2)+1),1))</f>
        <v>93</v>
      </c>
      <c r="F97" s="25"/>
      <c r="G97" s="25"/>
      <c r="H97" s="25"/>
      <c r="I97" s="25"/>
      <c r="J97" s="25"/>
      <c r="K97" s="25"/>
      <c r="L97" s="25"/>
      <c r="M97" s="25"/>
      <c r="N97" s="39">
        <f>COUNTIF(N2:N94,"Si")/93</f>
        <v>0.989247311827957</v>
      </c>
      <c r="O97" s="26"/>
      <c r="P97" s="26"/>
      <c r="Q97" s="26"/>
      <c r="R97" s="26"/>
      <c r="S97" s="26"/>
      <c r="T97" s="26"/>
      <c r="U97" s="26"/>
      <c r="V97" s="40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101" spans="1:36" x14ac:dyDescent="0.25">
      <c r="Q101" s="41"/>
      <c r="R101" s="41"/>
      <c r="S101" s="41"/>
    </row>
    <row r="107" spans="1:36" x14ac:dyDescent="0.25">
      <c r="Y107" s="12"/>
      <c r="Z107" s="7"/>
      <c r="AJ107" s="12"/>
    </row>
  </sheetData>
  <autoFilter ref="D1:AG95"/>
  <hyperlinks>
    <hyperlink ref="X2" r:id="rId1"/>
  </hyperlinks>
  <pageMargins left="0.25" right="0.25" top="0.75" bottom="0.75" header="0.3" footer="0.3"/>
  <pageSetup paperSize="9" fitToWidth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DIRECTORIO PRODEP</vt:lpstr>
      <vt:lpstr>PRODEP_CED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2019-07-09T15:52:08Z</cp:lastPrinted>
  <dcterms:created xsi:type="dcterms:W3CDTF">2019-06-06T22:56:01Z</dcterms:created>
  <dcterms:modified xsi:type="dcterms:W3CDTF">2019-07-12T15:57:31Z</dcterms:modified>
</cp:coreProperties>
</file>